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ayaw\Desktop\AU Academic Records\Tours\CAO Website Updates\"/>
    </mc:Choice>
  </mc:AlternateContent>
  <xr:revisionPtr revIDLastSave="0" documentId="13_ncr:1_{FD476A49-AE72-4691-A434-0C001835FEF7}" xr6:coauthVersionLast="47" xr6:coauthVersionMax="47" xr10:uidLastSave="{00000000-0000-0000-0000-000000000000}"/>
  <bookViews>
    <workbookView xWindow="-108" yWindow="-108" windowWidth="23256" windowHeight="12456" tabRatio="920" xr2:uid="{6EF2FD4F-48BC-4EEE-B1B8-B1E342D82566}"/>
  </bookViews>
  <sheets>
    <sheet name="(1) Expense Detail-Academic" sheetId="3" r:id="rId1"/>
    <sheet name="(2) Income Detail-Academic" sheetId="4" r:id="rId2"/>
  </sheets>
  <definedNames>
    <definedName name="_xlnm.Print_Area" localSheetId="0">'(1) Expense Detail-Academic'!$A$1:$B$48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54" i="4" l="1"/>
  <c r="M55" i="4"/>
  <c r="M56" i="4"/>
  <c r="M57" i="4"/>
  <c r="M58" i="4"/>
  <c r="M59" i="4"/>
  <c r="M60" i="4"/>
  <c r="M61" i="4"/>
  <c r="M62" i="4"/>
  <c r="M63" i="4"/>
  <c r="M64" i="4"/>
  <c r="M65" i="4"/>
  <c r="M66" i="4"/>
  <c r="M67" i="4"/>
  <c r="M53" i="4"/>
  <c r="L55" i="4"/>
  <c r="L56" i="4"/>
  <c r="L57" i="4"/>
  <c r="L58" i="4"/>
  <c r="L59" i="4"/>
  <c r="L60" i="4"/>
  <c r="L61" i="4"/>
  <c r="L62" i="4"/>
  <c r="L63" i="4"/>
  <c r="L64" i="4"/>
  <c r="L65" i="4"/>
  <c r="L66" i="4"/>
  <c r="L67" i="4"/>
  <c r="L54" i="4"/>
  <c r="L53" i="4"/>
  <c r="K54" i="4"/>
  <c r="K55" i="4"/>
  <c r="K56" i="4"/>
  <c r="K57" i="4"/>
  <c r="K58" i="4"/>
  <c r="K59" i="4"/>
  <c r="K60" i="4"/>
  <c r="K61" i="4"/>
  <c r="K62" i="4"/>
  <c r="K63" i="4"/>
  <c r="K64" i="4"/>
  <c r="K65" i="4"/>
  <c r="K66" i="4"/>
  <c r="K67" i="4"/>
  <c r="K53" i="4"/>
  <c r="J54" i="4"/>
  <c r="J55" i="4"/>
  <c r="J56" i="4"/>
  <c r="J57" i="4"/>
  <c r="J58" i="4"/>
  <c r="J59" i="4"/>
  <c r="J60" i="4"/>
  <c r="J61" i="4"/>
  <c r="J62" i="4"/>
  <c r="J63" i="4"/>
  <c r="J64" i="4"/>
  <c r="J65" i="4"/>
  <c r="J66" i="4"/>
  <c r="J67" i="4"/>
  <c r="J53" i="4"/>
  <c r="J40" i="4"/>
  <c r="J41" i="4"/>
  <c r="J42" i="4"/>
  <c r="J43" i="4"/>
  <c r="J44" i="4"/>
  <c r="J45" i="4"/>
  <c r="J46" i="4"/>
  <c r="J47" i="4"/>
  <c r="L34" i="4"/>
  <c r="L35" i="4"/>
  <c r="L36" i="4"/>
  <c r="L37" i="4"/>
  <c r="L38" i="4"/>
  <c r="L39" i="4"/>
  <c r="L40" i="4"/>
  <c r="L41" i="4"/>
  <c r="L42" i="4"/>
  <c r="L43" i="4"/>
  <c r="L44" i="4"/>
  <c r="L45" i="4"/>
  <c r="L46" i="4"/>
  <c r="L47" i="4"/>
  <c r="L33" i="4"/>
  <c r="F33" i="4" l="1"/>
  <c r="G33" i="4" s="1"/>
  <c r="G67" i="4"/>
  <c r="F54" i="4"/>
  <c r="G54" i="4" s="1"/>
  <c r="F55" i="4"/>
  <c r="G55" i="4" s="1"/>
  <c r="F56" i="4"/>
  <c r="G56" i="4" s="1"/>
  <c r="F57" i="4"/>
  <c r="G57" i="4" s="1"/>
  <c r="F58" i="4"/>
  <c r="G58" i="4" s="1"/>
  <c r="F59" i="4"/>
  <c r="G59" i="4" s="1"/>
  <c r="F60" i="4"/>
  <c r="G60" i="4" s="1"/>
  <c r="F61" i="4"/>
  <c r="G61" i="4" s="1"/>
  <c r="F62" i="4"/>
  <c r="G62" i="4" s="1"/>
  <c r="F63" i="4"/>
  <c r="G63" i="4" s="1"/>
  <c r="F64" i="4"/>
  <c r="G64" i="4" s="1"/>
  <c r="F65" i="4"/>
  <c r="G65" i="4" s="1"/>
  <c r="F66" i="4"/>
  <c r="G66" i="4" s="1"/>
  <c r="F67" i="4"/>
  <c r="F53" i="4"/>
  <c r="G53" i="4" s="1"/>
  <c r="F36" i="4"/>
  <c r="G36" i="4" s="1"/>
  <c r="F34" i="4"/>
  <c r="G34" i="4" s="1"/>
  <c r="F44" i="4"/>
  <c r="G44" i="4" s="1"/>
  <c r="K44" i="4" s="1"/>
  <c r="M44" i="4" s="1"/>
  <c r="F45" i="4"/>
  <c r="G45" i="4" s="1"/>
  <c r="K45" i="4" s="1"/>
  <c r="M45" i="4" s="1"/>
  <c r="F46" i="4"/>
  <c r="G46" i="4" s="1"/>
  <c r="K46" i="4" s="1"/>
  <c r="M46" i="4" s="1"/>
  <c r="F35" i="4"/>
  <c r="G35" i="4" s="1"/>
  <c r="F37" i="4"/>
  <c r="G37" i="4" s="1"/>
  <c r="F38" i="4"/>
  <c r="G38" i="4" s="1"/>
  <c r="F39" i="4"/>
  <c r="G39" i="4" s="1"/>
  <c r="F40" i="4"/>
  <c r="G40" i="4" s="1"/>
  <c r="K40" i="4" s="1"/>
  <c r="M40" i="4" s="1"/>
  <c r="F41" i="4"/>
  <c r="G41" i="4" s="1"/>
  <c r="K41" i="4" s="1"/>
  <c r="M41" i="4" s="1"/>
  <c r="F42" i="4"/>
  <c r="G42" i="4" s="1"/>
  <c r="K42" i="4" s="1"/>
  <c r="M42" i="4" s="1"/>
  <c r="F43" i="4"/>
  <c r="G43" i="4" s="1"/>
  <c r="K43" i="4" s="1"/>
  <c r="M43" i="4" s="1"/>
  <c r="F47" i="4"/>
  <c r="G47" i="4" s="1"/>
  <c r="K47" i="4" s="1"/>
  <c r="M47" i="4" s="1"/>
  <c r="G18" i="4"/>
  <c r="M84" i="4" s="1"/>
  <c r="A51" i="3"/>
  <c r="H78" i="3" s="1"/>
  <c r="K39" i="4" l="1"/>
  <c r="M39" i="4" s="1"/>
  <c r="J39" i="4"/>
  <c r="K38" i="4"/>
  <c r="M38" i="4" s="1"/>
  <c r="J38" i="4"/>
  <c r="K34" i="4"/>
  <c r="M34" i="4" s="1"/>
  <c r="J34" i="4"/>
  <c r="K35" i="4"/>
  <c r="M35" i="4" s="1"/>
  <c r="J35" i="4"/>
  <c r="K33" i="4"/>
  <c r="M33" i="4" s="1"/>
  <c r="J33" i="4"/>
  <c r="K37" i="4"/>
  <c r="M37" i="4" s="1"/>
  <c r="J37" i="4"/>
  <c r="K36" i="4"/>
  <c r="M36" i="4" s="1"/>
  <c r="J36" i="4"/>
  <c r="A34" i="3"/>
  <c r="H76" i="3" s="1"/>
  <c r="A6" i="3"/>
  <c r="D67" i="3" s="1"/>
  <c r="A19" i="3"/>
  <c r="D68" i="3" s="1"/>
  <c r="D70" i="3" l="1"/>
  <c r="H74" i="3" l="1"/>
  <c r="H80" i="3" s="1"/>
  <c r="H82" i="3" l="1"/>
  <c r="G5" i="4" s="1"/>
  <c r="G22" i="4" s="1"/>
  <c r="G23" i="4" s="1"/>
  <c r="H33" i="4" l="1"/>
  <c r="H39" i="4"/>
  <c r="H46" i="4"/>
  <c r="H44" i="4"/>
  <c r="H37" i="4"/>
  <c r="H45" i="4"/>
  <c r="H53" i="4"/>
  <c r="G77" i="4" s="1"/>
  <c r="H65" i="4"/>
  <c r="H64" i="4"/>
  <c r="H66" i="4"/>
  <c r="H43" i="4"/>
  <c r="H63" i="4"/>
  <c r="H42" i="4"/>
  <c r="H62" i="4"/>
  <c r="H41" i="4"/>
  <c r="H61" i="4"/>
  <c r="H40" i="4"/>
  <c r="H60" i="4"/>
  <c r="H38" i="4"/>
  <c r="H59" i="4"/>
  <c r="H58" i="4"/>
  <c r="H36" i="4"/>
  <c r="C80" i="4" s="1"/>
  <c r="H57" i="4"/>
  <c r="H35" i="4"/>
  <c r="C79" i="4" s="1"/>
  <c r="H56" i="4"/>
  <c r="H34" i="4"/>
  <c r="C78" i="4" s="1"/>
  <c r="H55" i="4"/>
  <c r="G79" i="4" s="1"/>
  <c r="H47" i="4"/>
  <c r="H54" i="4"/>
  <c r="H67" i="4"/>
  <c r="C77" i="4"/>
  <c r="G78" i="4"/>
  <c r="G80" i="4" l="1"/>
  <c r="M82" i="4" s="1"/>
  <c r="M86" i="4" s="1"/>
  <c r="M88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Valencia Mawuntu</author>
    <author>Lisa Rollins</author>
  </authors>
  <commentList>
    <comment ref="A6" authorId="0" shapeId="0" xr:uid="{35F479D4-7819-40AA-B51E-8F95CEF2524C}">
      <text>
        <r>
          <rPr>
            <b/>
            <sz val="9"/>
            <color indexed="81"/>
            <rFont val="Tahoma"/>
            <family val="2"/>
          </rPr>
          <t>Valencia Mawuntu:</t>
        </r>
        <r>
          <rPr>
            <sz val="9"/>
            <color indexed="81"/>
            <rFont val="Tahoma"/>
            <family val="2"/>
          </rPr>
          <t xml:space="preserve">
This cell will automatically total the lines below it AND will flow over to the bottom Summary section.</t>
        </r>
      </text>
    </comment>
    <comment ref="A7" authorId="1" shapeId="0" xr:uid="{BF72AAB9-947B-4839-BDF5-BA5604B3F9ED}">
      <text>
        <r>
          <rPr>
            <b/>
            <sz val="9"/>
            <color indexed="81"/>
            <rFont val="Tahoma"/>
            <family val="2"/>
          </rPr>
          <t>Lisa Rollins:</t>
        </r>
        <r>
          <rPr>
            <sz val="9"/>
            <color indexed="81"/>
            <rFont val="Tahoma"/>
            <family val="2"/>
          </rPr>
          <t xml:space="preserve">
Put in an average expense per person of each of the types of expenses. Take the total spent and divide by the number of people to get the average.</t>
        </r>
      </text>
    </comment>
    <comment ref="B7" authorId="1" shapeId="0" xr:uid="{8B155B15-FAC9-4285-B421-6FC60BFC1388}">
      <text>
        <r>
          <rPr>
            <b/>
            <sz val="9"/>
            <color indexed="81"/>
            <rFont val="Tahoma"/>
            <family val="2"/>
          </rPr>
          <t>Lisa Rollins:</t>
        </r>
        <r>
          <rPr>
            <sz val="9"/>
            <color indexed="81"/>
            <rFont val="Tahoma"/>
            <family val="2"/>
          </rPr>
          <t xml:space="preserve">
Use one line for each type of expense: flights, bus, travel insurance, etc.</t>
        </r>
      </text>
    </comment>
    <comment ref="A19" authorId="0" shapeId="0" xr:uid="{DC74FCB1-1FFC-403F-9E4E-F010AFD8A6B0}">
      <text>
        <r>
          <rPr>
            <b/>
            <sz val="9"/>
            <color indexed="81"/>
            <rFont val="Tahoma"/>
            <family val="2"/>
          </rPr>
          <t>Valencia Mawuntu:</t>
        </r>
        <r>
          <rPr>
            <sz val="9"/>
            <color indexed="81"/>
            <rFont val="Tahoma"/>
            <family val="2"/>
          </rPr>
          <t xml:space="preserve">
This cell will automatically total the lines below it AND will flow over to the bottom Summary section.</t>
        </r>
      </text>
    </comment>
    <comment ref="A20" authorId="1" shapeId="0" xr:uid="{901E37A6-811F-4D37-BC9A-FF6E7BC34664}">
      <text>
        <r>
          <rPr>
            <b/>
            <sz val="9"/>
            <color indexed="81"/>
            <rFont val="Tahoma"/>
            <family val="2"/>
          </rPr>
          <t>Lisa Rollins:</t>
        </r>
        <r>
          <rPr>
            <sz val="9"/>
            <color indexed="81"/>
            <rFont val="Tahoma"/>
            <family val="2"/>
          </rPr>
          <t xml:space="preserve">
Put in an average expense per person of each of the types of expenses. Take the total spent and divide by the number of people to get the average.</t>
        </r>
      </text>
    </comment>
    <comment ref="A34" authorId="0" shapeId="0" xr:uid="{8E9B7D8A-EB97-458B-AAD2-1235615BA31F}">
      <text>
        <r>
          <rPr>
            <b/>
            <sz val="9"/>
            <color indexed="81"/>
            <rFont val="Tahoma"/>
            <family val="2"/>
          </rPr>
          <t>Valencia Mawuntu:</t>
        </r>
        <r>
          <rPr>
            <sz val="9"/>
            <color indexed="81"/>
            <rFont val="Tahoma"/>
            <family val="2"/>
          </rPr>
          <t xml:space="preserve">
This cell will automatically total the lines below it AND will flow over to the bottom Summary section.</t>
        </r>
      </text>
    </comment>
    <comment ref="B34" authorId="1" shapeId="0" xr:uid="{791C8D17-75BF-494D-9486-EBFB7C9A5007}">
      <text>
        <r>
          <rPr>
            <b/>
            <sz val="9"/>
            <color indexed="81"/>
            <rFont val="Tahoma"/>
            <family val="2"/>
          </rPr>
          <t>Lisa Rollins:</t>
        </r>
        <r>
          <rPr>
            <sz val="9"/>
            <color indexed="81"/>
            <rFont val="Tahoma"/>
            <family val="2"/>
          </rPr>
          <t xml:space="preserve">
If you feel that you can't really divide up an amount per person or if there are expenses that are easier to enter as a lump sum, enter them here.</t>
        </r>
      </text>
    </comment>
    <comment ref="B35" authorId="1" shapeId="0" xr:uid="{569EE3D1-F9B6-440A-86D5-C0D41C0D5256}">
      <text>
        <r>
          <rPr>
            <b/>
            <sz val="9"/>
            <color indexed="81"/>
            <rFont val="Tahoma"/>
            <family val="2"/>
          </rPr>
          <t>Lisa Rollins:</t>
        </r>
        <r>
          <rPr>
            <sz val="9"/>
            <color indexed="81"/>
            <rFont val="Tahoma"/>
            <family val="2"/>
          </rPr>
          <t xml:space="preserve">
Use one line for each type of expense.</t>
        </r>
      </text>
    </comment>
    <comment ref="A51" authorId="0" shapeId="0" xr:uid="{72854E01-C43C-4B6E-8593-21459BFCDA72}">
      <text>
        <r>
          <rPr>
            <b/>
            <sz val="9"/>
            <color indexed="81"/>
            <rFont val="Tahoma"/>
            <family val="2"/>
          </rPr>
          <t>Valencia Mawuntu:</t>
        </r>
        <r>
          <rPr>
            <sz val="9"/>
            <color indexed="81"/>
            <rFont val="Tahoma"/>
            <family val="2"/>
          </rPr>
          <t xml:space="preserve">
This cell will automatically total the lines below it AND will flow over to the bottom Summary section.</t>
        </r>
      </text>
    </comment>
    <comment ref="B52" authorId="1" shapeId="0" xr:uid="{B565E624-091E-4FF8-A335-44B2E9BC1AA4}">
      <text>
        <r>
          <rPr>
            <b/>
            <sz val="9"/>
            <color indexed="81"/>
            <rFont val="Tahoma"/>
            <family val="2"/>
          </rPr>
          <t>Lisa Rollins:</t>
        </r>
        <r>
          <rPr>
            <sz val="9"/>
            <color indexed="81"/>
            <rFont val="Tahoma"/>
            <family val="2"/>
          </rPr>
          <t xml:space="preserve">
Use one line for each contract.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Valencia Mawuntu</author>
  </authors>
  <commentList>
    <comment ref="A32" authorId="0" shapeId="0" xr:uid="{ACD4627F-32FF-442F-967F-C35B335FE84A}">
      <text>
        <r>
          <rPr>
            <b/>
            <sz val="9"/>
            <color indexed="81"/>
            <rFont val="Tahoma"/>
            <family val="2"/>
          </rPr>
          <t>Valencia Mawuntu:</t>
        </r>
        <r>
          <rPr>
            <sz val="9"/>
            <color indexed="81"/>
            <rFont val="Tahoma"/>
            <family val="2"/>
          </rPr>
          <t xml:space="preserve">
You can add/adjust the levels by using the drop down arrow.
You can delete the information in the cell, if not needed.</t>
        </r>
      </text>
    </comment>
    <comment ref="B32" authorId="0" shapeId="0" xr:uid="{7F8D2E8F-9C0A-4533-854F-67284EAF468B}">
      <text>
        <r>
          <rPr>
            <b/>
            <sz val="9"/>
            <color indexed="81"/>
            <rFont val="Tahoma"/>
            <family val="2"/>
          </rPr>
          <t>Valencia Mawuntu:</t>
        </r>
        <r>
          <rPr>
            <sz val="9"/>
            <color indexed="81"/>
            <rFont val="Tahoma"/>
            <family val="2"/>
          </rPr>
          <t xml:space="preserve">
This is important to note for each types of participants. Usually students that are in a different campus or part of an MOU are charged a different tuition rate.
</t>
        </r>
      </text>
    </comment>
    <comment ref="C32" authorId="0" shapeId="0" xr:uid="{3F5CF030-8446-4DAD-B15D-80CB0811D231}">
      <text>
        <r>
          <rPr>
            <b/>
            <sz val="9"/>
            <color indexed="81"/>
            <rFont val="Tahoma"/>
            <family val="2"/>
          </rPr>
          <t>Valencia Mawuntu:</t>
        </r>
        <r>
          <rPr>
            <sz val="9"/>
            <color indexed="81"/>
            <rFont val="Tahoma"/>
            <family val="2"/>
          </rPr>
          <t xml:space="preserve">
This will drive the Total calculations in column J, K, L
</t>
        </r>
      </text>
    </comment>
    <comment ref="D32" authorId="0" shapeId="0" xr:uid="{01430B98-11C0-4D5D-9382-78D658A73336}">
      <text>
        <r>
          <rPr>
            <b/>
            <sz val="9"/>
            <color indexed="81"/>
            <rFont val="Tahoma"/>
            <family val="2"/>
          </rPr>
          <t>Valencia Mawuntu:</t>
        </r>
        <r>
          <rPr>
            <sz val="9"/>
            <color indexed="81"/>
            <rFont val="Tahoma"/>
            <family val="2"/>
          </rPr>
          <t xml:space="preserve">
For guest participants, put "0".
</t>
        </r>
      </text>
    </comment>
    <comment ref="E32" authorId="0" shapeId="0" xr:uid="{32D45084-41D5-4D00-AA5D-D47A81EE68E9}">
      <text>
        <r>
          <rPr>
            <b/>
            <sz val="9"/>
            <color indexed="81"/>
            <rFont val="Tahoma"/>
            <family val="2"/>
          </rPr>
          <t>Valencia Mawuntu:</t>
        </r>
        <r>
          <rPr>
            <sz val="9"/>
            <color indexed="81"/>
            <rFont val="Tahoma"/>
            <family val="2"/>
          </rPr>
          <t xml:space="preserve">
For guest participants, put "0".</t>
        </r>
      </text>
    </comment>
    <comment ref="F32" authorId="0" shapeId="0" xr:uid="{D679270D-ED17-474F-8009-68DA303A53B9}">
      <text>
        <r>
          <rPr>
            <b/>
            <sz val="9"/>
            <color indexed="81"/>
            <rFont val="Tahoma"/>
            <family val="2"/>
          </rPr>
          <t>Valencia Mawuntu:</t>
        </r>
        <r>
          <rPr>
            <sz val="9"/>
            <color indexed="81"/>
            <rFont val="Tahoma"/>
            <family val="2"/>
          </rPr>
          <t xml:space="preserve">
Formula = Base Tuition Per Credit Rate for the respective program X (100-CM%)</t>
        </r>
      </text>
    </comment>
    <comment ref="G32" authorId="0" shapeId="0" xr:uid="{D3B43ECA-6B5B-4B38-9134-340F03789080}">
      <text>
        <r>
          <rPr>
            <b/>
            <sz val="9"/>
            <color indexed="81"/>
            <rFont val="Tahoma"/>
            <family val="2"/>
          </rPr>
          <t>Valencia Mawuntu:</t>
        </r>
        <r>
          <rPr>
            <sz val="9"/>
            <color indexed="81"/>
            <rFont val="Tahoma"/>
            <family val="2"/>
          </rPr>
          <t xml:space="preserve">
Formula = Column D "# of Credits per Student" x Column F "Tuition per credit after CM% per student"
</t>
        </r>
      </text>
    </comment>
    <comment ref="H32" authorId="0" shapeId="0" xr:uid="{DF7413CA-CEC4-49CC-A55B-5BFBDF54ED42}">
      <text>
        <r>
          <rPr>
            <b/>
            <sz val="9"/>
            <color indexed="81"/>
            <rFont val="Tahoma"/>
            <family val="2"/>
          </rPr>
          <t>Valencia Mawuntu:</t>
        </r>
        <r>
          <rPr>
            <sz val="9"/>
            <color indexed="81"/>
            <rFont val="Tahoma"/>
            <family val="2"/>
          </rPr>
          <t xml:space="preserve">
IF Amount in Column G (Tuition used for Trip per Student) is less than the "Cost Per Paying Participant", Suggested Fee is to cover the difference.
IF Amount in Column G (Tuition used for Trip per Student) is more than the "Cost Per Paying Participant", Suggested Fee is shown as $0. The committee agreed that all Tours should have Fees. Hence you will use the Suggested Fee as a good starting amount for you to decide how much fees you would like to charge the students in each programs. If suggested fee is $0, it is up to you on what the Actual Fees rate is going to be.</t>
        </r>
      </text>
    </comment>
    <comment ref="I32" authorId="0" shapeId="0" xr:uid="{634BA7D5-E9AD-4EEF-AC5C-75D32CBA0BE2}">
      <text>
        <r>
          <rPr>
            <b/>
            <sz val="9"/>
            <color indexed="81"/>
            <rFont val="Tahoma"/>
            <family val="2"/>
          </rPr>
          <t>Valencia Mawuntu:</t>
        </r>
        <r>
          <rPr>
            <sz val="9"/>
            <color indexed="81"/>
            <rFont val="Tahoma"/>
            <family val="2"/>
          </rPr>
          <t xml:space="preserve">
Use the SUGGESTED Fee to decide what your ACTUAL Fee to charge is going to be for each type of students/participants.
</t>
        </r>
      </text>
    </comment>
    <comment ref="K32" authorId="0" shapeId="0" xr:uid="{58F48262-B467-4744-BFEC-C40A81940C02}">
      <text>
        <r>
          <rPr>
            <b/>
            <sz val="9"/>
            <color indexed="81"/>
            <rFont val="Tahoma"/>
            <family val="2"/>
          </rPr>
          <t>Valencia Mawuntu:</t>
        </r>
        <r>
          <rPr>
            <sz val="9"/>
            <color indexed="81"/>
            <rFont val="Tahoma"/>
            <family val="2"/>
          </rPr>
          <t xml:space="preserve">
Formula = Column C "Number of participants in each program" x Column G "Total Tuition Used per Trip"</t>
        </r>
      </text>
    </comment>
    <comment ref="L32" authorId="0" shapeId="0" xr:uid="{5C12189F-3CCC-4AB6-94CE-8C5180DE07F0}">
      <text>
        <r>
          <rPr>
            <b/>
            <sz val="9"/>
            <color indexed="81"/>
            <rFont val="Tahoma"/>
            <family val="2"/>
          </rPr>
          <t>Valencia Mawuntu:</t>
        </r>
        <r>
          <rPr>
            <sz val="9"/>
            <color indexed="81"/>
            <rFont val="Tahoma"/>
            <family val="2"/>
          </rPr>
          <t xml:space="preserve">
Formula = Column C "Number of Participants in each Program" X ACTUAL Fee to charge per paying participant
</t>
        </r>
      </text>
    </comment>
    <comment ref="A52" authorId="0" shapeId="0" xr:uid="{09F6B2D4-2A73-47DD-845C-19C4E48D2697}">
      <text>
        <r>
          <rPr>
            <b/>
            <sz val="9"/>
            <color indexed="81"/>
            <rFont val="Tahoma"/>
            <family val="2"/>
          </rPr>
          <t>Valencia Mawuntu:</t>
        </r>
        <r>
          <rPr>
            <sz val="9"/>
            <color indexed="81"/>
            <rFont val="Tahoma"/>
            <family val="2"/>
          </rPr>
          <t xml:space="preserve">
You can add/adjust the levels by using the drop down arrow.
You can delete the iinfromation 
in the cell, if not needed.</t>
        </r>
      </text>
    </comment>
    <comment ref="B52" authorId="0" shapeId="0" xr:uid="{5898381E-DE1B-4D48-9953-CC47BFC62BE4}">
      <text>
        <r>
          <rPr>
            <b/>
            <sz val="9"/>
            <color indexed="81"/>
            <rFont val="Tahoma"/>
            <family val="2"/>
          </rPr>
          <t>Valencia Mawuntu:</t>
        </r>
        <r>
          <rPr>
            <sz val="9"/>
            <color indexed="81"/>
            <rFont val="Tahoma"/>
            <family val="2"/>
          </rPr>
          <t xml:space="preserve">
This is important to note for each types of participants. Usually students that are in a different campus or part of an MOU are charged a different tuition rate.
</t>
        </r>
      </text>
    </comment>
    <comment ref="C52" authorId="0" shapeId="0" xr:uid="{35E88D5B-344A-4BE4-98C3-AFC02F237BA1}">
      <text>
        <r>
          <rPr>
            <b/>
            <sz val="9"/>
            <color indexed="81"/>
            <rFont val="Tahoma"/>
            <family val="2"/>
          </rPr>
          <t>Valencia Mawuntu:</t>
        </r>
        <r>
          <rPr>
            <sz val="9"/>
            <color indexed="81"/>
            <rFont val="Tahoma"/>
            <family val="2"/>
          </rPr>
          <t xml:space="preserve">
This will drive the Total calculations in column J, K, L
</t>
        </r>
      </text>
    </comment>
    <comment ref="D52" authorId="0" shapeId="0" xr:uid="{C2AF4749-DC1F-4F1C-9F9E-DD6B3BE765E1}">
      <text>
        <r>
          <rPr>
            <b/>
            <sz val="9"/>
            <color indexed="81"/>
            <rFont val="Tahoma"/>
            <family val="2"/>
          </rPr>
          <t>Valencia Mawuntu:</t>
        </r>
        <r>
          <rPr>
            <sz val="9"/>
            <color indexed="81"/>
            <rFont val="Tahoma"/>
            <family val="2"/>
          </rPr>
          <t xml:space="preserve">
For guest participants, put "0".
</t>
        </r>
      </text>
    </comment>
    <comment ref="E52" authorId="0" shapeId="0" xr:uid="{CADBB816-5AC2-4283-9FCC-3251A86582E4}">
      <text>
        <r>
          <rPr>
            <b/>
            <sz val="9"/>
            <color indexed="81"/>
            <rFont val="Tahoma"/>
            <family val="2"/>
          </rPr>
          <t>Valencia Mawuntu:</t>
        </r>
        <r>
          <rPr>
            <sz val="9"/>
            <color indexed="81"/>
            <rFont val="Tahoma"/>
            <family val="2"/>
          </rPr>
          <t xml:space="preserve">
For guest participants, put "0".</t>
        </r>
      </text>
    </comment>
    <comment ref="F52" authorId="0" shapeId="0" xr:uid="{F714B95B-A39E-4356-99B2-C37C41BEAB0F}">
      <text>
        <r>
          <rPr>
            <b/>
            <sz val="9"/>
            <color indexed="81"/>
            <rFont val="Tahoma"/>
            <family val="2"/>
          </rPr>
          <t>Valencia Mawuntu:</t>
        </r>
        <r>
          <rPr>
            <sz val="9"/>
            <color indexed="81"/>
            <rFont val="Tahoma"/>
            <family val="2"/>
          </rPr>
          <t xml:space="preserve">
Formula = Base Tuition Per Credit Rate for the respective program x (100-CM%) x APS%</t>
        </r>
      </text>
    </comment>
    <comment ref="G52" authorId="0" shapeId="0" xr:uid="{BBDA2456-1322-4FE9-AD8A-7CBA77F9A83B}">
      <text>
        <r>
          <rPr>
            <b/>
            <sz val="9"/>
            <color indexed="81"/>
            <rFont val="Tahoma"/>
            <family val="2"/>
          </rPr>
          <t>Valencia Mawuntu:</t>
        </r>
        <r>
          <rPr>
            <sz val="9"/>
            <color indexed="81"/>
            <rFont val="Tahoma"/>
            <family val="2"/>
          </rPr>
          <t xml:space="preserve">
Formula = Column D "# of Credits per Student" x Column F "Tuition per credit after CM% ans APS% per student"
</t>
        </r>
      </text>
    </comment>
    <comment ref="H52" authorId="0" shapeId="0" xr:uid="{6FB4BF13-5E94-4158-8D06-D2320949C44A}">
      <text>
        <r>
          <rPr>
            <b/>
            <sz val="9"/>
            <color indexed="81"/>
            <rFont val="Tahoma"/>
            <family val="2"/>
          </rPr>
          <t>Valencia Mawuntu:</t>
        </r>
        <r>
          <rPr>
            <sz val="9"/>
            <color indexed="81"/>
            <rFont val="Tahoma"/>
            <family val="2"/>
          </rPr>
          <t xml:space="preserve">
IF Amount in Column G (Tuition used for Trip per Student) is less than the "Cost Per Paying Participant", Suggested Fee is to cover the difference.
IF Amount in Column G (Tuition used for Trip per Student) is more than the "Cost Per Paying Participant", Suggested Fee is shown as $0. The committee agreed that all Tours should have Fees. Hence you will use the Suggested Fee as a good starting amount for you to decide how much fees you would like to charge the students in each programs. If suggested fee is $0, it is up to you on what the Actual Fees rate is going to be.</t>
        </r>
      </text>
    </comment>
    <comment ref="I52" authorId="0" shapeId="0" xr:uid="{C138550D-C613-45E5-AAC6-AD99385A40C3}">
      <text>
        <r>
          <rPr>
            <b/>
            <sz val="9"/>
            <color indexed="81"/>
            <rFont val="Tahoma"/>
            <family val="2"/>
          </rPr>
          <t>Valencia Mawuntu:</t>
        </r>
        <r>
          <rPr>
            <sz val="9"/>
            <color indexed="81"/>
            <rFont val="Tahoma"/>
            <family val="2"/>
          </rPr>
          <t xml:space="preserve">
Use the SUGGESTED Fee to decide what your ACTUAL Fee to charge is going to be for each type of students/participants.
</t>
        </r>
      </text>
    </comment>
    <comment ref="K52" authorId="0" shapeId="0" xr:uid="{74EC3617-B96B-4A12-A3D0-B5FC77769441}">
      <text>
        <r>
          <rPr>
            <b/>
            <sz val="9"/>
            <color indexed="81"/>
            <rFont val="Tahoma"/>
            <family val="2"/>
          </rPr>
          <t>Valencia Mawuntu:</t>
        </r>
        <r>
          <rPr>
            <sz val="9"/>
            <color indexed="81"/>
            <rFont val="Tahoma"/>
            <family val="2"/>
          </rPr>
          <t xml:space="preserve">
Formula = Column C "Number of participants in each program" x Column G "Total Tuition Used per Trip"</t>
        </r>
      </text>
    </comment>
    <comment ref="L52" authorId="0" shapeId="0" xr:uid="{CB12E3E1-3735-4CB1-8D24-DD39427EF1D0}">
      <text>
        <r>
          <rPr>
            <b/>
            <sz val="9"/>
            <color indexed="81"/>
            <rFont val="Tahoma"/>
            <family val="2"/>
          </rPr>
          <t>Valencia Mawuntu:</t>
        </r>
        <r>
          <rPr>
            <sz val="9"/>
            <color indexed="81"/>
            <rFont val="Tahoma"/>
            <family val="2"/>
          </rPr>
          <t xml:space="preserve">
Formula = Column C "Number of Participants in each Program" X ACTUAL Fee to charge per paying participant</t>
        </r>
      </text>
    </comment>
  </commentList>
</comments>
</file>

<file path=xl/sharedStrings.xml><?xml version="1.0" encoding="utf-8"?>
<sst xmlns="http://schemas.openxmlformats.org/spreadsheetml/2006/main" count="123" uniqueCount="86">
  <si>
    <t>x</t>
  </si>
  <si>
    <t>=</t>
  </si>
  <si>
    <t xml:space="preserve"> </t>
  </si>
  <si>
    <t>Transportation (air, bus, etc.), travel insurance</t>
  </si>
  <si>
    <t>Room and Board, entrance fees, etc.</t>
  </si>
  <si>
    <t>Other General Expenses (NOT per person)</t>
  </si>
  <si>
    <t>Amount</t>
  </si>
  <si>
    <t>Description</t>
  </si>
  <si>
    <t>TRANSPORTATION: Flights, bus, car rental, travel insurance</t>
  </si>
  <si>
    <t>Other (tips, equipment)</t>
  </si>
  <si>
    <t>Total # of Paying Partipants</t>
  </si>
  <si>
    <t xml:space="preserve">Account Number </t>
  </si>
  <si>
    <t>Teacher's Name</t>
  </si>
  <si>
    <t># of ALL types of Participants (students, teachers, sponsors, guests etc)</t>
  </si>
  <si>
    <t>Subtotal of expenses per person</t>
  </si>
  <si>
    <t>Teaching Contract Expenses</t>
  </si>
  <si>
    <t>Teaching Contracts Expense</t>
  </si>
  <si>
    <t>(Automatically Transferred from above)</t>
  </si>
  <si>
    <r>
      <t xml:space="preserve">Travel Expenses </t>
    </r>
    <r>
      <rPr>
        <b/>
        <u/>
        <sz val="14"/>
        <color indexed="8"/>
        <rFont val="Aptos"/>
        <family val="2"/>
      </rPr>
      <t>per person</t>
    </r>
    <r>
      <rPr>
        <sz val="14"/>
        <color indexed="8"/>
        <rFont val="Aptos"/>
        <family val="2"/>
      </rPr>
      <t xml:space="preserve"> (include faculty/staff)</t>
    </r>
  </si>
  <si>
    <r>
      <t xml:space="preserve">Other General Expenses </t>
    </r>
    <r>
      <rPr>
        <b/>
        <u/>
        <sz val="14"/>
        <color indexed="8"/>
        <rFont val="Aptos"/>
        <family val="2"/>
      </rPr>
      <t>NOT</t>
    </r>
    <r>
      <rPr>
        <b/>
        <sz val="14"/>
        <color indexed="8"/>
        <rFont val="Aptos"/>
        <family val="2"/>
      </rPr>
      <t xml:space="preserve"> per person</t>
    </r>
  </si>
  <si>
    <r>
      <t xml:space="preserve">Travel Expenses </t>
    </r>
    <r>
      <rPr>
        <sz val="12"/>
        <color theme="1"/>
        <rFont val="Aptos"/>
        <family val="2"/>
      </rPr>
      <t>per person</t>
    </r>
  </si>
  <si>
    <r>
      <t xml:space="preserve">Contingency </t>
    </r>
    <r>
      <rPr>
        <sz val="12"/>
        <color theme="1"/>
        <rFont val="Aptos"/>
        <family val="2"/>
      </rPr>
      <t>(Should be at least 5% of expenses not including contracts)</t>
    </r>
  </si>
  <si>
    <t>Total per person expenses</t>
  </si>
  <si>
    <t>Total Expense</t>
  </si>
  <si>
    <t>USE THE SUMMARY BELOW TO COMPLETE THE APPLICATION FORM</t>
  </si>
  <si>
    <t>Income Details for Overnight Trip Offering Academic Credit</t>
  </si>
  <si>
    <t>Expense Details for Overnight Trip Offering Academic Credit</t>
  </si>
  <si>
    <t>APS % (for Fall/Spring only)</t>
  </si>
  <si>
    <t>Notes (if applicable)</t>
  </si>
  <si>
    <t>$ Amount</t>
  </si>
  <si>
    <t>11-1930-XXXX-XX</t>
  </si>
  <si>
    <t>Total other income funding this trip</t>
  </si>
  <si>
    <t>Cost per Paying Participants needing to be covered by Tuition and Fees</t>
  </si>
  <si>
    <t>Round up</t>
  </si>
  <si>
    <t>(Automatically transferred from tab ExpenseDetail)</t>
  </si>
  <si>
    <t>SUMMER TRIP</t>
  </si>
  <si>
    <t>Bachelor</t>
  </si>
  <si>
    <t>Associates</t>
  </si>
  <si>
    <t>Level</t>
  </si>
  <si>
    <t>TUITION AND FEES ESTIMATE</t>
  </si>
  <si>
    <t>https://bulletin.andrews.edu/content.php?catoid=23&amp;navoid=5545</t>
  </si>
  <si>
    <t xml:space="preserve">To complete the tables below, you will need to enter the correct amounts under the "Tuition Per Credit" column. </t>
  </si>
  <si>
    <t>The tuition information can be found in the "Academic Program Tuition and Fees" section of the 2025-2026 academic bulletin. Click the link below:</t>
  </si>
  <si>
    <t>FALL/SPRING TRIP</t>
  </si>
  <si>
    <t>Guest participant</t>
  </si>
  <si>
    <t>Contribution Margin (CM) % Required (minimum of 35%)</t>
  </si>
  <si>
    <t>(do not include non paying participants)</t>
  </si>
  <si>
    <t>Level
(drop down choice)</t>
  </si>
  <si>
    <t>(for Bachelor level only)</t>
  </si>
  <si>
    <t>Locked cells</t>
  </si>
  <si>
    <t>SUMMER</t>
  </si>
  <si>
    <t>Graduate</t>
  </si>
  <si>
    <t>Guest Participant</t>
  </si>
  <si>
    <t>FALL/SPRING</t>
  </si>
  <si>
    <t>Total Tuition + Fees from Paying Participants</t>
  </si>
  <si>
    <t>Other Income Funding This Trip (Not including Tuition + Fees)</t>
  </si>
  <si>
    <t>OTHER INCOME FUNDING THIS TRIP (not including tuition + fees)</t>
  </si>
  <si>
    <t>Total Trip Income</t>
  </si>
  <si>
    <t>Total Trip Expenses</t>
  </si>
  <si>
    <t>Net Bottom line (cannot be a negative bottom line)</t>
  </si>
  <si>
    <t>(all cells below are automatically filled once above tables are completed)</t>
  </si>
  <si>
    <t>(Automatically calculated)</t>
  </si>
  <si>
    <t>(MANUALLY ENTERED, # should match Application)</t>
  </si>
  <si>
    <t>Add Additional Contingency amount on this line if the 5% automatically calculated below is not sufficient for your trip.</t>
  </si>
  <si>
    <t>Total Contract amounts + Benefits (22% already included in the left gray cell)</t>
  </si>
  <si>
    <t>22% benefits is for FICA, SS, Unemployment, Workmens Comp, etc.</t>
  </si>
  <si>
    <t>Program/Campus/MOU</t>
  </si>
  <si>
    <t># of Credits
(Per Student)</t>
  </si>
  <si>
    <t>Hover over the header to view notes, if any.</t>
  </si>
  <si>
    <t>Tuition per Credit
after CM %
(Per Student)</t>
  </si>
  <si>
    <t>Total Tuition Used for Trip
(Per Student)</t>
  </si>
  <si>
    <t>ACTUAL Fee to charge
(Per Paying Participant)</t>
  </si>
  <si>
    <t>SUGGESTED Fee (Per Paying Participant)</t>
  </si>
  <si>
    <t>Tuition $
Per Credit in Bulletin
(Per Student)</t>
  </si>
  <si>
    <t>TOTAL TUITION</t>
  </si>
  <si>
    <t>TOTAL FEE</t>
  </si>
  <si>
    <t>TOTAL INCOME FROM PAYING PARTICIPANTS</t>
  </si>
  <si>
    <t>Number of Participants
in each Program/Campus/MOU</t>
  </si>
  <si>
    <t>Tuition per Credit
after CM % and APS%
(Per Student)</t>
  </si>
  <si>
    <t>Field Trip Expense</t>
  </si>
  <si>
    <t>Total Tuiton + Actual Fee (Per Participant)</t>
  </si>
  <si>
    <t>ACTUAL Fee
to charge
(Per Paying Participant)</t>
  </si>
  <si>
    <t>PLEASE COMPLETE EXPENSE DETAIL TAB FIRST!!!</t>
  </si>
  <si>
    <t>!!! PLEASE COMPLETE EXPENSE DETAIL TAB FIRST !!!</t>
  </si>
  <si>
    <t>ROOM &amp; BOARD: hotels, entrace fees, etc</t>
  </si>
  <si>
    <t>[INSERT SEMESTER &amp; YEAR]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</si>
</sst>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3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1"/>
      <color theme="1"/>
      <name val="Aptos"/>
      <family val="2"/>
    </font>
    <font>
      <sz val="16"/>
      <color theme="1"/>
      <name val="Aptos"/>
      <family val="2"/>
    </font>
    <font>
      <b/>
      <sz val="12"/>
      <color theme="1"/>
      <name val="Aptos"/>
      <family val="2"/>
    </font>
    <font>
      <sz val="11"/>
      <color indexed="8"/>
      <name val="Aptos"/>
      <family val="2"/>
    </font>
    <font>
      <b/>
      <sz val="11"/>
      <color theme="1"/>
      <name val="Aptos"/>
      <family val="2"/>
    </font>
    <font>
      <b/>
      <sz val="10"/>
      <color theme="0"/>
      <name val="Aptos"/>
      <family val="2"/>
    </font>
    <font>
      <sz val="11"/>
      <color theme="0"/>
      <name val="Aptos"/>
      <family val="2"/>
    </font>
    <font>
      <b/>
      <sz val="12"/>
      <color theme="0"/>
      <name val="Aptos"/>
      <family val="2"/>
    </font>
    <font>
      <b/>
      <sz val="13"/>
      <color theme="0"/>
      <name val="Aptos"/>
      <family val="2"/>
    </font>
    <font>
      <i/>
      <sz val="11"/>
      <color rgb="FFFF0000"/>
      <name val="Aptos"/>
      <family val="2"/>
    </font>
    <font>
      <b/>
      <sz val="14"/>
      <color theme="1" tint="0.34998626667073579"/>
      <name val="Aptos"/>
      <family val="2"/>
    </font>
    <font>
      <sz val="14"/>
      <color theme="1"/>
      <name val="Aptos"/>
      <family val="2"/>
    </font>
    <font>
      <b/>
      <u/>
      <sz val="14"/>
      <color indexed="8"/>
      <name val="Aptos"/>
      <family val="2"/>
    </font>
    <font>
      <sz val="14"/>
      <color indexed="8"/>
      <name val="Aptos"/>
      <family val="2"/>
    </font>
    <font>
      <b/>
      <sz val="14"/>
      <color indexed="8"/>
      <name val="Aptos"/>
      <family val="2"/>
    </font>
    <font>
      <sz val="12"/>
      <color theme="1"/>
      <name val="Aptos"/>
      <family val="2"/>
    </font>
    <font>
      <b/>
      <sz val="14"/>
      <color theme="0"/>
      <name val="Aptos"/>
      <family val="2"/>
    </font>
    <font>
      <i/>
      <sz val="12"/>
      <color rgb="FFFF0000"/>
      <name val="Aptos"/>
      <family val="2"/>
    </font>
    <font>
      <b/>
      <sz val="14"/>
      <color theme="1"/>
      <name val="Aptos"/>
      <family val="2"/>
    </font>
    <font>
      <b/>
      <i/>
      <sz val="11"/>
      <color rgb="FFFF0000"/>
      <name val="Aptos"/>
      <family val="2"/>
    </font>
    <font>
      <b/>
      <u/>
      <sz val="12"/>
      <color theme="0"/>
      <name val="Aptos"/>
      <family val="2"/>
    </font>
    <font>
      <b/>
      <sz val="16"/>
      <color rgb="FFFFFF00"/>
      <name val="Aptos"/>
      <family val="2"/>
    </font>
    <font>
      <b/>
      <i/>
      <u/>
      <sz val="11"/>
      <color rgb="FF0070C0"/>
      <name val="Calibri"/>
      <family val="2"/>
    </font>
    <font>
      <b/>
      <sz val="16"/>
      <color theme="0"/>
      <name val="Aptos"/>
      <family val="2"/>
    </font>
    <font>
      <b/>
      <i/>
      <sz val="12"/>
      <color theme="0"/>
      <name val="Aptos"/>
      <family val="2"/>
    </font>
    <font>
      <i/>
      <sz val="11"/>
      <color theme="1"/>
      <name val="Aptos"/>
      <family val="2"/>
    </font>
    <font>
      <b/>
      <sz val="11"/>
      <color rgb="FFFF0000"/>
      <name val="Aptos"/>
      <family val="2"/>
    </font>
  </fonts>
  <fills count="1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EEECE1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9D9D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ck">
        <color rgb="FFFF0000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/>
      <right/>
      <top style="thin">
        <color theme="1"/>
      </top>
      <bottom style="thin">
        <color theme="1"/>
      </bottom>
      <diagonal/>
    </border>
  </borders>
  <cellStyleXfs count="7">
    <xf numFmtId="0" fontId="0" fillId="0" borderId="0"/>
    <xf numFmtId="44" fontId="5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2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110">
    <xf numFmtId="0" fontId="0" fillId="0" borderId="0" xfId="0"/>
    <xf numFmtId="44" fontId="10" fillId="0" borderId="5" xfId="1" applyFont="1" applyBorder="1" applyProtection="1">
      <protection locked="0"/>
    </xf>
    <xf numFmtId="44" fontId="7" fillId="0" borderId="5" xfId="1" applyFont="1" applyBorder="1" applyProtection="1">
      <protection locked="0"/>
    </xf>
    <xf numFmtId="44" fontId="7" fillId="0" borderId="6" xfId="1" applyFont="1" applyBorder="1" applyProtection="1">
      <protection locked="0"/>
    </xf>
    <xf numFmtId="44" fontId="10" fillId="0" borderId="11" xfId="1" applyFont="1" applyBorder="1" applyProtection="1">
      <protection locked="0"/>
    </xf>
    <xf numFmtId="44" fontId="10" fillId="0" borderId="11" xfId="1" applyFont="1" applyFill="1" applyBorder="1" applyProtection="1">
      <protection locked="0"/>
    </xf>
    <xf numFmtId="44" fontId="7" fillId="0" borderId="5" xfId="1" applyFont="1" applyFill="1" applyBorder="1" applyProtection="1">
      <protection locked="0"/>
    </xf>
    <xf numFmtId="0" fontId="7" fillId="0" borderId="5" xfId="0" applyFont="1" applyBorder="1" applyProtection="1">
      <protection locked="0"/>
    </xf>
    <xf numFmtId="0" fontId="7" fillId="0" borderId="6" xfId="0" applyFont="1" applyBorder="1" applyProtection="1">
      <protection locked="0"/>
    </xf>
    <xf numFmtId="0" fontId="7" fillId="0" borderId="0" xfId="0" applyFont="1" applyProtection="1">
      <protection locked="0"/>
    </xf>
    <xf numFmtId="0" fontId="22" fillId="0" borderId="0" xfId="0" applyFont="1" applyProtection="1">
      <protection locked="0"/>
    </xf>
    <xf numFmtId="0" fontId="7" fillId="0" borderId="0" xfId="0" applyFont="1" applyAlignment="1" applyProtection="1">
      <alignment horizontal="center" vertical="top"/>
      <protection locked="0"/>
    </xf>
    <xf numFmtId="0" fontId="9" fillId="0" borderId="0" xfId="0" applyFont="1" applyProtection="1">
      <protection locked="0"/>
    </xf>
    <xf numFmtId="0" fontId="26" fillId="0" borderId="0" xfId="0" applyFont="1" applyAlignment="1" applyProtection="1">
      <alignment horizontal="right"/>
      <protection locked="0"/>
    </xf>
    <xf numFmtId="0" fontId="26" fillId="0" borderId="0" xfId="0" applyFont="1" applyProtection="1">
      <protection locked="0"/>
    </xf>
    <xf numFmtId="0" fontId="18" fillId="0" borderId="0" xfId="0" applyFont="1" applyProtection="1">
      <protection locked="0"/>
    </xf>
    <xf numFmtId="44" fontId="7" fillId="0" borderId="0" xfId="0" applyNumberFormat="1" applyFont="1" applyProtection="1">
      <protection locked="0"/>
    </xf>
    <xf numFmtId="9" fontId="7" fillId="0" borderId="1" xfId="0" applyNumberFormat="1" applyFont="1" applyBorder="1" applyProtection="1">
      <protection locked="0"/>
    </xf>
    <xf numFmtId="9" fontId="7" fillId="0" borderId="0" xfId="0" applyNumberFormat="1" applyFont="1" applyProtection="1">
      <protection locked="0"/>
    </xf>
    <xf numFmtId="0" fontId="11" fillId="0" borderId="0" xfId="0" applyFont="1" applyProtection="1">
      <protection locked="0"/>
    </xf>
    <xf numFmtId="9" fontId="7" fillId="0" borderId="1" xfId="6" applyFont="1" applyBorder="1" applyProtection="1">
      <protection locked="0"/>
    </xf>
    <xf numFmtId="9" fontId="7" fillId="0" borderId="0" xfId="6" applyFont="1" applyBorder="1" applyProtection="1">
      <protection locked="0"/>
    </xf>
    <xf numFmtId="0" fontId="7" fillId="0" borderId="1" xfId="0" applyFont="1" applyBorder="1" applyProtection="1">
      <protection locked="0"/>
    </xf>
    <xf numFmtId="0" fontId="7" fillId="0" borderId="1" xfId="0" applyFont="1" applyBorder="1" applyAlignment="1" applyProtection="1">
      <alignment horizontal="center"/>
      <protection locked="0"/>
    </xf>
    <xf numFmtId="0" fontId="7" fillId="0" borderId="0" xfId="0" applyFont="1" applyAlignment="1" applyProtection="1">
      <alignment horizontal="center"/>
      <protection locked="0"/>
    </xf>
    <xf numFmtId="0" fontId="27" fillId="0" borderId="0" xfId="2" applyFont="1" applyFill="1" applyAlignment="1" applyProtection="1">
      <alignment horizontal="center" wrapText="1" shrinkToFit="1"/>
      <protection locked="0"/>
    </xf>
    <xf numFmtId="0" fontId="14" fillId="0" borderId="0" xfId="0" applyFont="1" applyAlignment="1" applyProtection="1">
      <alignment horizontal="center" wrapText="1" shrinkToFit="1"/>
      <protection locked="0"/>
    </xf>
    <xf numFmtId="43" fontId="7" fillId="0" borderId="1" xfId="5" applyFont="1" applyBorder="1" applyProtection="1">
      <protection locked="0"/>
    </xf>
    <xf numFmtId="43" fontId="7" fillId="0" borderId="0" xfId="5" applyFont="1" applyProtection="1">
      <protection locked="0"/>
    </xf>
    <xf numFmtId="43" fontId="11" fillId="0" borderId="0" xfId="0" applyNumberFormat="1" applyFont="1" applyProtection="1">
      <protection locked="0"/>
    </xf>
    <xf numFmtId="43" fontId="7" fillId="3" borderId="1" xfId="5" applyFont="1" applyFill="1" applyBorder="1" applyProtection="1"/>
    <xf numFmtId="44" fontId="7" fillId="8" borderId="1" xfId="0" applyNumberFormat="1" applyFont="1" applyFill="1" applyBorder="1"/>
    <xf numFmtId="44" fontId="7" fillId="2" borderId="1" xfId="0" applyNumberFormat="1" applyFont="1" applyFill="1" applyBorder="1"/>
    <xf numFmtId="44" fontId="11" fillId="2" borderId="1" xfId="1" applyFont="1" applyFill="1" applyBorder="1" applyProtection="1"/>
    <xf numFmtId="0" fontId="18" fillId="0" borderId="0" xfId="0" applyFont="1" applyAlignment="1" applyProtection="1">
      <alignment horizontal="center" vertical="top"/>
      <protection locked="0"/>
    </xf>
    <xf numFmtId="0" fontId="17" fillId="0" borderId="0" xfId="3" applyFont="1" applyAlignment="1" applyProtection="1">
      <alignment horizontal="center" vertical="top"/>
      <protection locked="0"/>
    </xf>
    <xf numFmtId="0" fontId="9" fillId="3" borderId="4" xfId="0" applyFont="1" applyFill="1" applyBorder="1" applyProtection="1">
      <protection locked="0"/>
    </xf>
    <xf numFmtId="44" fontId="22" fillId="0" borderId="0" xfId="1" applyFont="1" applyProtection="1">
      <protection locked="0"/>
    </xf>
    <xf numFmtId="44" fontId="7" fillId="0" borderId="0" xfId="1" applyFont="1" applyProtection="1">
      <protection locked="0"/>
    </xf>
    <xf numFmtId="0" fontId="8" fillId="0" borderId="0" xfId="0" applyFont="1" applyAlignment="1" applyProtection="1">
      <alignment horizontal="center"/>
      <protection locked="0"/>
    </xf>
    <xf numFmtId="0" fontId="14" fillId="0" borderId="0" xfId="0" applyFont="1" applyProtection="1">
      <protection locked="0"/>
    </xf>
    <xf numFmtId="0" fontId="12" fillId="0" borderId="0" xfId="0" applyFont="1" applyProtection="1">
      <protection locked="0"/>
    </xf>
    <xf numFmtId="0" fontId="13" fillId="0" borderId="0" xfId="0" applyFont="1" applyProtection="1">
      <protection locked="0"/>
    </xf>
    <xf numFmtId="0" fontId="15" fillId="0" borderId="0" xfId="0" applyFont="1" applyProtection="1">
      <protection locked="0"/>
    </xf>
    <xf numFmtId="0" fontId="22" fillId="0" borderId="0" xfId="0" applyFont="1" applyAlignment="1" applyProtection="1">
      <alignment horizontal="center"/>
      <protection locked="0"/>
    </xf>
    <xf numFmtId="44" fontId="22" fillId="0" borderId="0" xfId="1" applyFont="1" applyFill="1" applyBorder="1" applyProtection="1">
      <protection locked="0"/>
    </xf>
    <xf numFmtId="0" fontId="16" fillId="0" borderId="0" xfId="0" applyFont="1" applyAlignment="1" applyProtection="1">
      <alignment vertical="top"/>
      <protection locked="0"/>
    </xf>
    <xf numFmtId="44" fontId="7" fillId="0" borderId="0" xfId="1" applyFont="1" applyFill="1" applyBorder="1" applyAlignment="1" applyProtection="1">
      <protection locked="0"/>
    </xf>
    <xf numFmtId="0" fontId="24" fillId="0" borderId="0" xfId="0" applyFont="1" applyAlignment="1" applyProtection="1">
      <alignment vertical="top"/>
      <protection locked="0"/>
    </xf>
    <xf numFmtId="44" fontId="7" fillId="5" borderId="0" xfId="1" applyFont="1" applyFill="1" applyBorder="1" applyAlignment="1" applyProtection="1">
      <protection locked="0"/>
    </xf>
    <xf numFmtId="0" fontId="25" fillId="4" borderId="3" xfId="0" applyFont="1" applyFill="1" applyBorder="1" applyProtection="1">
      <protection locked="0"/>
    </xf>
    <xf numFmtId="0" fontId="18" fillId="9" borderId="2" xfId="0" applyFont="1" applyFill="1" applyBorder="1" applyProtection="1">
      <protection locked="0"/>
    </xf>
    <xf numFmtId="0" fontId="18" fillId="4" borderId="2" xfId="0" applyFont="1" applyFill="1" applyBorder="1" applyProtection="1">
      <protection locked="0"/>
    </xf>
    <xf numFmtId="0" fontId="7" fillId="0" borderId="15" xfId="0" applyFont="1" applyBorder="1" applyProtection="1">
      <protection locked="0"/>
    </xf>
    <xf numFmtId="44" fontId="9" fillId="2" borderId="1" xfId="1" applyFont="1" applyFill="1" applyBorder="1" applyProtection="1"/>
    <xf numFmtId="44" fontId="9" fillId="2" borderId="0" xfId="1" applyFont="1" applyFill="1" applyProtection="1"/>
    <xf numFmtId="44" fontId="22" fillId="2" borderId="0" xfId="1" applyFont="1" applyFill="1" applyBorder="1" applyProtection="1"/>
    <xf numFmtId="44" fontId="22" fillId="2" borderId="4" xfId="1" applyFont="1" applyFill="1" applyBorder="1" applyProtection="1"/>
    <xf numFmtId="44" fontId="22" fillId="2" borderId="14" xfId="1" applyFont="1" applyFill="1" applyBorder="1" applyAlignment="1" applyProtection="1"/>
    <xf numFmtId="44" fontId="25" fillId="4" borderId="13" xfId="0" applyNumberFormat="1" applyFont="1" applyFill="1" applyBorder="1"/>
    <xf numFmtId="0" fontId="11" fillId="3" borderId="1" xfId="0" applyFont="1" applyFill="1" applyBorder="1" applyAlignment="1" applyProtection="1">
      <alignment horizontal="center"/>
      <protection locked="0"/>
    </xf>
    <xf numFmtId="44" fontId="22" fillId="13" borderId="14" xfId="1" applyFont="1" applyFill="1" applyBorder="1" applyAlignment="1" applyProtection="1"/>
    <xf numFmtId="0" fontId="9" fillId="0" borderId="0" xfId="0" applyFont="1" applyAlignment="1" applyProtection="1">
      <alignment horizontal="center" vertical="center"/>
      <protection locked="0"/>
    </xf>
    <xf numFmtId="0" fontId="9" fillId="12" borderId="1" xfId="0" applyFont="1" applyFill="1" applyBorder="1" applyAlignment="1" applyProtection="1">
      <alignment horizontal="center" vertical="center"/>
      <protection locked="0"/>
    </xf>
    <xf numFmtId="0" fontId="9" fillId="12" borderId="1" xfId="0" applyFont="1" applyFill="1" applyBorder="1" applyAlignment="1" applyProtection="1">
      <alignment horizontal="center" vertical="center" wrapText="1"/>
      <protection locked="0"/>
    </xf>
    <xf numFmtId="44" fontId="9" fillId="13" borderId="14" xfId="0" applyNumberFormat="1" applyFont="1" applyFill="1" applyBorder="1" applyProtection="1">
      <protection locked="0"/>
    </xf>
    <xf numFmtId="0" fontId="30" fillId="6" borderId="0" xfId="0" applyFont="1" applyFill="1" applyAlignment="1" applyProtection="1">
      <alignment horizontal="center"/>
      <protection locked="0"/>
    </xf>
    <xf numFmtId="0" fontId="11" fillId="9" borderId="1" xfId="0" applyFont="1" applyFill="1" applyBorder="1" applyAlignment="1" applyProtection="1">
      <alignment horizontal="center" vertical="center"/>
      <protection locked="0"/>
    </xf>
    <xf numFmtId="0" fontId="22" fillId="0" borderId="1" xfId="0" applyFont="1" applyBorder="1"/>
    <xf numFmtId="44" fontId="22" fillId="0" borderId="1" xfId="1" applyFont="1" applyBorder="1" applyProtection="1"/>
    <xf numFmtId="0" fontId="31" fillId="6" borderId="0" xfId="0" applyFont="1" applyFill="1" applyAlignment="1" applyProtection="1">
      <alignment horizontal="center" vertical="center"/>
      <protection locked="0"/>
    </xf>
    <xf numFmtId="44" fontId="9" fillId="2" borderId="3" xfId="0" applyNumberFormat="1" applyFont="1" applyFill="1" applyBorder="1"/>
    <xf numFmtId="44" fontId="22" fillId="13" borderId="14" xfId="1" applyFont="1" applyFill="1" applyBorder="1" applyProtection="1"/>
    <xf numFmtId="0" fontId="16" fillId="0" borderId="0" xfId="0" applyFont="1" applyProtection="1">
      <protection locked="0"/>
    </xf>
    <xf numFmtId="0" fontId="16" fillId="0" borderId="0" xfId="0" applyFont="1" applyAlignment="1" applyProtection="1">
      <alignment horizontal="right"/>
      <protection locked="0"/>
    </xf>
    <xf numFmtId="1" fontId="22" fillId="10" borderId="7" xfId="1" applyNumberFormat="1" applyFont="1" applyFill="1" applyBorder="1" applyProtection="1">
      <protection locked="0"/>
    </xf>
    <xf numFmtId="0" fontId="32" fillId="0" borderId="0" xfId="0" applyFont="1" applyProtection="1">
      <protection locked="0"/>
    </xf>
    <xf numFmtId="0" fontId="11" fillId="0" borderId="1" xfId="0" applyFont="1" applyBorder="1" applyAlignment="1" applyProtection="1">
      <alignment horizontal="center" wrapText="1"/>
      <protection locked="0"/>
    </xf>
    <xf numFmtId="0" fontId="11" fillId="3" borderId="1" xfId="0" applyFont="1" applyFill="1" applyBorder="1" applyAlignment="1" applyProtection="1">
      <alignment horizontal="center" wrapText="1"/>
      <protection locked="0"/>
    </xf>
    <xf numFmtId="0" fontId="33" fillId="0" borderId="0" xfId="0" applyFont="1" applyAlignment="1" applyProtection="1">
      <alignment horizontal="left" vertical="top"/>
      <protection locked="0"/>
    </xf>
    <xf numFmtId="43" fontId="11" fillId="3" borderId="1" xfId="0" applyNumberFormat="1" applyFont="1" applyFill="1" applyBorder="1"/>
    <xf numFmtId="44" fontId="25" fillId="4" borderId="19" xfId="0" applyNumberFormat="1" applyFont="1" applyFill="1" applyBorder="1"/>
    <xf numFmtId="0" fontId="7" fillId="4" borderId="20" xfId="0" applyFont="1" applyFill="1" applyBorder="1" applyProtection="1">
      <protection locked="0"/>
    </xf>
    <xf numFmtId="0" fontId="7" fillId="4" borderId="18" xfId="0" applyFont="1" applyFill="1" applyBorder="1" applyProtection="1">
      <protection locked="0"/>
    </xf>
    <xf numFmtId="43" fontId="7" fillId="0" borderId="1" xfId="5" applyFont="1" applyFill="1" applyBorder="1" applyProtection="1">
      <protection locked="0"/>
    </xf>
    <xf numFmtId="0" fontId="7" fillId="0" borderId="17" xfId="0" applyFont="1" applyBorder="1" applyAlignment="1" applyProtection="1">
      <alignment horizontal="left" vertical="center" wrapText="1"/>
      <protection locked="0"/>
    </xf>
    <xf numFmtId="0" fontId="7" fillId="0" borderId="8" xfId="0" applyFont="1" applyBorder="1" applyAlignment="1" applyProtection="1">
      <alignment horizontal="left" vertical="center" wrapText="1"/>
      <protection locked="0"/>
    </xf>
    <xf numFmtId="0" fontId="7" fillId="0" borderId="6" xfId="0" applyFont="1" applyBorder="1" applyAlignment="1" applyProtection="1">
      <alignment horizontal="left" vertical="center" wrapText="1"/>
      <protection locked="0"/>
    </xf>
    <xf numFmtId="0" fontId="7" fillId="0" borderId="4" xfId="0" applyFont="1" applyBorder="1" applyAlignment="1" applyProtection="1">
      <alignment horizontal="left" vertical="center" wrapText="1"/>
      <protection locked="0"/>
    </xf>
    <xf numFmtId="0" fontId="7" fillId="0" borderId="9" xfId="0" applyFont="1" applyBorder="1" applyAlignment="1" applyProtection="1">
      <alignment horizontal="left" vertical="center" wrapText="1"/>
      <protection locked="0"/>
    </xf>
    <xf numFmtId="0" fontId="18" fillId="10" borderId="0" xfId="0" applyFont="1" applyFill="1" applyAlignment="1" applyProtection="1">
      <alignment horizontal="center"/>
      <protection locked="0"/>
    </xf>
    <xf numFmtId="0" fontId="9" fillId="3" borderId="0" xfId="0" applyFont="1" applyFill="1" applyAlignment="1" applyProtection="1">
      <alignment horizontal="center"/>
      <protection locked="0"/>
    </xf>
    <xf numFmtId="0" fontId="9" fillId="0" borderId="3" xfId="0" applyFont="1" applyBorder="1" applyAlignment="1" applyProtection="1">
      <alignment horizontal="center"/>
      <protection locked="0"/>
    </xf>
    <xf numFmtId="0" fontId="9" fillId="0" borderId="2" xfId="0" applyFont="1" applyBorder="1" applyAlignment="1" applyProtection="1">
      <alignment horizontal="center"/>
      <protection locked="0"/>
    </xf>
    <xf numFmtId="0" fontId="9" fillId="0" borderId="12" xfId="0" applyFont="1" applyBorder="1" applyAlignment="1" applyProtection="1">
      <alignment horizontal="center"/>
      <protection locked="0"/>
    </xf>
    <xf numFmtId="0" fontId="7" fillId="0" borderId="11" xfId="0" applyFont="1" applyBorder="1" applyAlignment="1" applyProtection="1">
      <alignment horizontal="left" vertical="center" wrapText="1"/>
      <protection locked="0"/>
    </xf>
    <xf numFmtId="0" fontId="7" fillId="0" borderId="16" xfId="0" applyFont="1" applyBorder="1" applyAlignment="1" applyProtection="1">
      <alignment horizontal="left" vertical="center" wrapText="1"/>
      <protection locked="0"/>
    </xf>
    <xf numFmtId="0" fontId="7" fillId="0" borderId="10" xfId="0" applyFont="1" applyBorder="1" applyAlignment="1" applyProtection="1">
      <alignment horizontal="left" vertical="center" wrapText="1"/>
      <protection locked="0"/>
    </xf>
    <xf numFmtId="0" fontId="7" fillId="0" borderId="5" xfId="0" applyFont="1" applyBorder="1" applyAlignment="1" applyProtection="1">
      <alignment horizontal="left" vertical="center" wrapText="1"/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0" fontId="23" fillId="6" borderId="0" xfId="0" applyFont="1" applyFill="1" applyAlignment="1" applyProtection="1">
      <alignment horizontal="center"/>
      <protection locked="0"/>
    </xf>
    <xf numFmtId="0" fontId="17" fillId="7" borderId="0" xfId="3" applyFont="1" applyFill="1" applyAlignment="1" applyProtection="1">
      <alignment horizontal="center" vertical="top"/>
      <protection locked="0"/>
    </xf>
    <xf numFmtId="0" fontId="7" fillId="0" borderId="3" xfId="0" applyFont="1" applyBorder="1" applyAlignment="1" applyProtection="1">
      <alignment horizontal="center"/>
      <protection locked="0"/>
    </xf>
    <xf numFmtId="0" fontId="7" fillId="0" borderId="12" xfId="0" applyFont="1" applyBorder="1" applyAlignment="1" applyProtection="1">
      <alignment horizontal="center"/>
      <protection locked="0"/>
    </xf>
    <xf numFmtId="0" fontId="30" fillId="6" borderId="0" xfId="0" applyFont="1" applyFill="1" applyAlignment="1" applyProtection="1">
      <alignment horizontal="center"/>
      <protection locked="0"/>
    </xf>
    <xf numFmtId="0" fontId="7" fillId="0" borderId="3" xfId="0" applyFont="1" applyBorder="1" applyAlignment="1" applyProtection="1">
      <alignment horizontal="center" wrapText="1"/>
      <protection locked="0"/>
    </xf>
    <xf numFmtId="0" fontId="7" fillId="0" borderId="12" xfId="0" applyFont="1" applyBorder="1" applyAlignment="1" applyProtection="1">
      <alignment horizontal="center" wrapText="1"/>
      <protection locked="0"/>
    </xf>
    <xf numFmtId="0" fontId="28" fillId="11" borderId="0" xfId="0" applyFont="1" applyFill="1" applyAlignment="1" applyProtection="1">
      <alignment horizontal="center"/>
      <protection locked="0"/>
    </xf>
    <xf numFmtId="0" fontId="7" fillId="0" borderId="0" xfId="0" applyFont="1" applyAlignment="1" applyProtection="1">
      <alignment horizontal="center"/>
      <protection locked="0"/>
    </xf>
    <xf numFmtId="0" fontId="29" fillId="0" borderId="0" xfId="2" applyFont="1" applyFill="1" applyAlignment="1" applyProtection="1">
      <alignment horizontal="center" wrapText="1" shrinkToFit="1"/>
      <protection locked="0"/>
    </xf>
  </cellXfs>
  <cellStyles count="7">
    <cellStyle name="Comma" xfId="5" builtinId="3"/>
    <cellStyle name="Currency" xfId="1" builtinId="4"/>
    <cellStyle name="Hyperlink" xfId="2" builtinId="8"/>
    <cellStyle name="Normal" xfId="0" builtinId="0"/>
    <cellStyle name="Normal 2" xfId="3" xr:uid="{3635C2D8-798E-4129-9610-669071E1CD08}"/>
    <cellStyle name="Normal 3" xfId="4" xr:uid="{0B436C66-4928-44B9-9AB4-07CD897336F4}"/>
    <cellStyle name="Percent" xfId="6" builtinId="5"/>
  </cellStyles>
  <dxfs count="0"/>
  <tableStyles count="0" defaultTableStyle="TableStyleMedium9" defaultPivotStyle="PivotStyleLight16"/>
  <colors>
    <mruColors>
      <color rgb="FFEEECE1"/>
      <color rgb="FFD9D9D9"/>
      <color rgb="FFBFBF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bulletin.andrews.edu/content.php?catoid=23&amp;navoid=5545" TargetMode="External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79757A-C987-4FD2-808E-E44F613F70E7}">
  <sheetPr codeName="Sheet5">
    <tabColor rgb="FF0070C0"/>
    <pageSetUpPr fitToPage="1"/>
  </sheetPr>
  <dimension ref="A1:P83"/>
  <sheetViews>
    <sheetView tabSelected="1" zoomScaleNormal="100" workbookViewId="0">
      <selection activeCell="A3" sqref="A3"/>
    </sheetView>
  </sheetViews>
  <sheetFormatPr defaultRowHeight="14.4" x14ac:dyDescent="0.3"/>
  <cols>
    <col min="1" max="1" width="18.44140625" style="9" customWidth="1"/>
    <col min="2" max="2" width="75.5546875" style="9" customWidth="1"/>
    <col min="3" max="3" width="8.88671875" style="9"/>
    <col min="4" max="4" width="18.5546875" style="9" customWidth="1"/>
    <col min="5" max="5" width="8.88671875" style="9"/>
    <col min="6" max="6" width="11.44140625" style="9" customWidth="1"/>
    <col min="7" max="7" width="7.5546875" style="9" customWidth="1"/>
    <col min="8" max="8" width="18.21875" style="9" customWidth="1"/>
    <col min="9" max="9" width="11.77734375" style="9" bestFit="1" customWidth="1"/>
    <col min="10" max="10" width="10.109375" style="9" customWidth="1"/>
    <col min="11" max="11" width="6" style="9" customWidth="1"/>
    <col min="12" max="12" width="11.21875" style="9" bestFit="1" customWidth="1"/>
    <col min="13" max="14" width="8.88671875" style="9"/>
    <col min="15" max="15" width="11.21875" style="9" bestFit="1" customWidth="1"/>
    <col min="16" max="16" width="13.6640625" style="9" customWidth="1"/>
    <col min="17" max="17" width="8.88671875" style="9"/>
    <col min="18" max="18" width="6.109375" style="9" customWidth="1"/>
    <col min="19" max="16384" width="8.88671875" style="9"/>
  </cols>
  <sheetData>
    <row r="1" spans="1:16" ht="18" x14ac:dyDescent="0.3">
      <c r="A1" s="101" t="s">
        <v>26</v>
      </c>
      <c r="B1" s="101"/>
      <c r="C1" s="101"/>
      <c r="D1" s="101"/>
      <c r="E1" s="101"/>
      <c r="F1" s="101"/>
      <c r="G1" s="101"/>
      <c r="H1" s="101"/>
      <c r="I1" s="11"/>
      <c r="J1" s="11"/>
      <c r="K1" s="11"/>
      <c r="L1" s="11"/>
      <c r="M1" s="11"/>
      <c r="N1" s="11"/>
      <c r="O1" s="11"/>
      <c r="P1" s="11"/>
    </row>
    <row r="2" spans="1:16" ht="18" x14ac:dyDescent="0.3">
      <c r="A2" s="101" t="s">
        <v>85</v>
      </c>
      <c r="B2" s="101"/>
      <c r="C2" s="101"/>
      <c r="D2" s="101"/>
      <c r="E2" s="101"/>
      <c r="F2" s="101"/>
      <c r="G2" s="101"/>
      <c r="H2" s="101"/>
      <c r="I2" s="79" t="s">
        <v>82</v>
      </c>
      <c r="J2" s="11"/>
      <c r="K2" s="11"/>
      <c r="L2" s="11"/>
      <c r="M2" s="11"/>
      <c r="N2" s="11"/>
      <c r="O2" s="11"/>
      <c r="P2" s="11"/>
    </row>
    <row r="3" spans="1:16" ht="15" customHeight="1" x14ac:dyDescent="0.3">
      <c r="A3" s="35"/>
      <c r="B3" s="34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</row>
    <row r="4" spans="1:16" ht="18" x14ac:dyDescent="0.35">
      <c r="A4" s="90" t="s">
        <v>18</v>
      </c>
      <c r="B4" s="90"/>
      <c r="C4" s="90"/>
      <c r="D4" s="90"/>
      <c r="E4" s="90"/>
      <c r="F4" s="90"/>
      <c r="G4" s="90"/>
      <c r="H4" s="90"/>
    </row>
    <row r="5" spans="1:16" ht="15.6" x14ac:dyDescent="0.3">
      <c r="A5" s="36" t="s">
        <v>6</v>
      </c>
      <c r="B5" s="91" t="s">
        <v>7</v>
      </c>
      <c r="C5" s="91"/>
      <c r="D5" s="91"/>
      <c r="E5" s="91"/>
      <c r="F5" s="91"/>
      <c r="G5" s="91"/>
      <c r="H5" s="91"/>
    </row>
    <row r="6" spans="1:16" ht="15.6" x14ac:dyDescent="0.3">
      <c r="A6" s="71">
        <f>SUM(A7:A17)</f>
        <v>0</v>
      </c>
      <c r="B6" s="92" t="s">
        <v>8</v>
      </c>
      <c r="C6" s="93"/>
      <c r="D6" s="93"/>
      <c r="E6" s="93"/>
      <c r="F6" s="93"/>
      <c r="G6" s="93"/>
      <c r="H6" s="94"/>
    </row>
    <row r="7" spans="1:16" x14ac:dyDescent="0.3">
      <c r="A7" s="1"/>
      <c r="B7" s="85"/>
      <c r="C7" s="86"/>
      <c r="D7" s="86"/>
      <c r="E7" s="86"/>
      <c r="F7" s="86"/>
      <c r="G7" s="86"/>
      <c r="H7" s="86"/>
    </row>
    <row r="8" spans="1:16" x14ac:dyDescent="0.3">
      <c r="A8" s="1"/>
      <c r="B8" s="85"/>
      <c r="C8" s="86"/>
      <c r="D8" s="86"/>
      <c r="E8" s="86"/>
      <c r="F8" s="86"/>
      <c r="G8" s="86"/>
      <c r="H8" s="86"/>
    </row>
    <row r="9" spans="1:16" x14ac:dyDescent="0.3">
      <c r="A9" s="1"/>
      <c r="B9" s="85"/>
      <c r="C9" s="86"/>
      <c r="D9" s="86"/>
      <c r="E9" s="86"/>
      <c r="F9" s="86"/>
      <c r="G9" s="86"/>
      <c r="H9" s="86"/>
    </row>
    <row r="10" spans="1:16" x14ac:dyDescent="0.3">
      <c r="A10" s="1"/>
      <c r="B10" s="85"/>
      <c r="C10" s="86"/>
      <c r="D10" s="86"/>
      <c r="E10" s="86"/>
      <c r="F10" s="86"/>
      <c r="G10" s="86"/>
      <c r="H10" s="86"/>
    </row>
    <row r="11" spans="1:16" x14ac:dyDescent="0.3">
      <c r="A11" s="1"/>
      <c r="B11" s="85"/>
      <c r="C11" s="86"/>
      <c r="D11" s="86"/>
      <c r="E11" s="86"/>
      <c r="F11" s="86"/>
      <c r="G11" s="86"/>
      <c r="H11" s="86"/>
    </row>
    <row r="12" spans="1:16" x14ac:dyDescent="0.3">
      <c r="A12" s="2"/>
      <c r="B12" s="85"/>
      <c r="C12" s="86"/>
      <c r="D12" s="86"/>
      <c r="E12" s="86"/>
      <c r="F12" s="86"/>
      <c r="G12" s="86"/>
      <c r="H12" s="86"/>
    </row>
    <row r="13" spans="1:16" x14ac:dyDescent="0.3">
      <c r="A13" s="2"/>
      <c r="B13" s="85"/>
      <c r="C13" s="86"/>
      <c r="D13" s="86"/>
      <c r="E13" s="86"/>
      <c r="F13" s="86"/>
      <c r="G13" s="86"/>
      <c r="H13" s="86"/>
    </row>
    <row r="14" spans="1:16" x14ac:dyDescent="0.3">
      <c r="A14" s="2"/>
      <c r="B14" s="85"/>
      <c r="C14" s="86"/>
      <c r="D14" s="86"/>
      <c r="E14" s="86"/>
      <c r="F14" s="86"/>
      <c r="G14" s="86"/>
      <c r="H14" s="86"/>
    </row>
    <row r="15" spans="1:16" x14ac:dyDescent="0.3">
      <c r="A15" s="2"/>
      <c r="B15" s="85"/>
      <c r="C15" s="86"/>
      <c r="D15" s="86"/>
      <c r="E15" s="86"/>
      <c r="F15" s="86"/>
      <c r="G15" s="86"/>
      <c r="H15" s="86"/>
    </row>
    <row r="16" spans="1:16" x14ac:dyDescent="0.3">
      <c r="A16" s="2"/>
      <c r="B16" s="85"/>
      <c r="C16" s="86"/>
      <c r="D16" s="86"/>
      <c r="E16" s="86"/>
      <c r="F16" s="86"/>
      <c r="G16" s="86"/>
      <c r="H16" s="86"/>
    </row>
    <row r="17" spans="1:8" x14ac:dyDescent="0.3">
      <c r="A17" s="3"/>
      <c r="B17" s="87"/>
      <c r="C17" s="88"/>
      <c r="D17" s="88"/>
      <c r="E17" s="88"/>
      <c r="F17" s="88"/>
      <c r="G17" s="88"/>
      <c r="H17" s="89"/>
    </row>
    <row r="18" spans="1:8" ht="15.6" x14ac:dyDescent="0.3">
      <c r="A18" s="37"/>
      <c r="B18" s="10"/>
    </row>
    <row r="19" spans="1:8" ht="15.6" x14ac:dyDescent="0.3">
      <c r="A19" s="54">
        <f>SUM(A20:A30)</f>
        <v>0</v>
      </c>
      <c r="B19" s="92" t="s">
        <v>84</v>
      </c>
      <c r="C19" s="93"/>
      <c r="D19" s="93"/>
      <c r="E19" s="93"/>
      <c r="F19" s="93"/>
      <c r="G19" s="93"/>
      <c r="H19" s="94"/>
    </row>
    <row r="20" spans="1:8" x14ac:dyDescent="0.3">
      <c r="A20" s="4"/>
      <c r="B20" s="95"/>
      <c r="C20" s="96"/>
      <c r="D20" s="96"/>
      <c r="E20" s="96"/>
      <c r="F20" s="96"/>
      <c r="G20" s="96"/>
      <c r="H20" s="97"/>
    </row>
    <row r="21" spans="1:8" x14ac:dyDescent="0.3">
      <c r="A21" s="2"/>
      <c r="B21" s="85"/>
      <c r="C21" s="86"/>
      <c r="D21" s="86"/>
      <c r="E21" s="86"/>
      <c r="F21" s="86"/>
      <c r="G21" s="86"/>
      <c r="H21" s="86"/>
    </row>
    <row r="22" spans="1:8" x14ac:dyDescent="0.3">
      <c r="A22" s="2"/>
      <c r="B22" s="85"/>
      <c r="C22" s="86"/>
      <c r="D22" s="86"/>
      <c r="E22" s="86"/>
      <c r="F22" s="86"/>
      <c r="G22" s="86"/>
      <c r="H22" s="86"/>
    </row>
    <row r="23" spans="1:8" x14ac:dyDescent="0.3">
      <c r="A23" s="2"/>
      <c r="B23" s="85"/>
      <c r="C23" s="86"/>
      <c r="D23" s="86"/>
      <c r="E23" s="86"/>
      <c r="F23" s="86"/>
      <c r="G23" s="86"/>
      <c r="H23" s="86"/>
    </row>
    <row r="24" spans="1:8" x14ac:dyDescent="0.3">
      <c r="A24" s="2"/>
      <c r="B24" s="85"/>
      <c r="C24" s="86"/>
      <c r="D24" s="86"/>
      <c r="E24" s="86"/>
      <c r="F24" s="86"/>
      <c r="G24" s="86"/>
      <c r="H24" s="86"/>
    </row>
    <row r="25" spans="1:8" x14ac:dyDescent="0.3">
      <c r="A25" s="2"/>
      <c r="B25" s="85"/>
      <c r="C25" s="86"/>
      <c r="D25" s="86"/>
      <c r="E25" s="86"/>
      <c r="F25" s="86"/>
      <c r="G25" s="86"/>
      <c r="H25" s="86"/>
    </row>
    <row r="26" spans="1:8" x14ac:dyDescent="0.3">
      <c r="A26" s="2"/>
      <c r="B26" s="85"/>
      <c r="C26" s="86"/>
      <c r="D26" s="86"/>
      <c r="E26" s="86"/>
      <c r="F26" s="86"/>
      <c r="G26" s="86"/>
      <c r="H26" s="86"/>
    </row>
    <row r="27" spans="1:8" x14ac:dyDescent="0.3">
      <c r="A27" s="2"/>
      <c r="B27" s="85"/>
      <c r="C27" s="86"/>
      <c r="D27" s="86"/>
      <c r="E27" s="86"/>
      <c r="F27" s="86"/>
      <c r="G27" s="86"/>
      <c r="H27" s="86"/>
    </row>
    <row r="28" spans="1:8" x14ac:dyDescent="0.3">
      <c r="A28" s="2"/>
      <c r="B28" s="85"/>
      <c r="C28" s="86"/>
      <c r="D28" s="86"/>
      <c r="E28" s="86"/>
      <c r="F28" s="86"/>
      <c r="G28" s="86"/>
      <c r="H28" s="86"/>
    </row>
    <row r="29" spans="1:8" x14ac:dyDescent="0.3">
      <c r="A29" s="2"/>
      <c r="B29" s="85"/>
      <c r="C29" s="86"/>
      <c r="D29" s="86"/>
      <c r="E29" s="86"/>
      <c r="F29" s="86"/>
      <c r="G29" s="86"/>
      <c r="H29" s="86"/>
    </row>
    <row r="30" spans="1:8" x14ac:dyDescent="0.3">
      <c r="A30" s="3"/>
      <c r="B30" s="87"/>
      <c r="C30" s="88"/>
      <c r="D30" s="88"/>
      <c r="E30" s="88"/>
      <c r="F30" s="88"/>
      <c r="G30" s="88"/>
      <c r="H30" s="89"/>
    </row>
    <row r="31" spans="1:8" x14ac:dyDescent="0.3">
      <c r="A31" s="38"/>
    </row>
    <row r="32" spans="1:8" ht="18" x14ac:dyDescent="0.35">
      <c r="A32" s="90" t="s">
        <v>19</v>
      </c>
      <c r="B32" s="90"/>
      <c r="C32" s="90"/>
      <c r="D32" s="90"/>
      <c r="E32" s="90"/>
      <c r="F32" s="90"/>
      <c r="G32" s="90"/>
      <c r="H32" s="90"/>
    </row>
    <row r="33" spans="1:8" ht="15.6" x14ac:dyDescent="0.3">
      <c r="A33" s="36" t="s">
        <v>6</v>
      </c>
      <c r="B33" s="91" t="s">
        <v>7</v>
      </c>
      <c r="C33" s="91"/>
      <c r="D33" s="91"/>
      <c r="E33" s="91"/>
      <c r="F33" s="91"/>
      <c r="G33" s="91"/>
      <c r="H33" s="91"/>
    </row>
    <row r="34" spans="1:8" ht="15.6" x14ac:dyDescent="0.3">
      <c r="A34" s="55">
        <f>SUM(A35:A47)</f>
        <v>0</v>
      </c>
      <c r="B34" s="92" t="s">
        <v>9</v>
      </c>
      <c r="C34" s="93"/>
      <c r="D34" s="93"/>
      <c r="E34" s="93"/>
      <c r="F34" s="93"/>
      <c r="G34" s="93"/>
      <c r="H34" s="94"/>
    </row>
    <row r="35" spans="1:8" x14ac:dyDescent="0.3">
      <c r="A35" s="5"/>
      <c r="B35" s="95"/>
      <c r="C35" s="96"/>
      <c r="D35" s="96"/>
      <c r="E35" s="96"/>
      <c r="F35" s="96"/>
      <c r="G35" s="96"/>
      <c r="H35" s="97"/>
    </row>
    <row r="36" spans="1:8" x14ac:dyDescent="0.3">
      <c r="A36" s="6"/>
      <c r="B36" s="98"/>
      <c r="C36" s="99"/>
      <c r="D36" s="99"/>
      <c r="E36" s="99"/>
      <c r="F36" s="99"/>
      <c r="G36" s="99"/>
      <c r="H36" s="86"/>
    </row>
    <row r="37" spans="1:8" x14ac:dyDescent="0.3">
      <c r="A37" s="6"/>
      <c r="B37" s="98"/>
      <c r="C37" s="99"/>
      <c r="D37" s="99"/>
      <c r="E37" s="99"/>
      <c r="F37" s="99"/>
      <c r="G37" s="99"/>
      <c r="H37" s="86"/>
    </row>
    <row r="38" spans="1:8" x14ac:dyDescent="0.3">
      <c r="A38" s="6"/>
      <c r="B38" s="98"/>
      <c r="C38" s="99"/>
      <c r="D38" s="99"/>
      <c r="E38" s="99"/>
      <c r="F38" s="99"/>
      <c r="G38" s="99"/>
      <c r="H38" s="86"/>
    </row>
    <row r="39" spans="1:8" x14ac:dyDescent="0.3">
      <c r="A39" s="6"/>
      <c r="B39" s="98"/>
      <c r="C39" s="99"/>
      <c r="D39" s="99"/>
      <c r="E39" s="99"/>
      <c r="F39" s="99"/>
      <c r="G39" s="99"/>
      <c r="H39" s="86"/>
    </row>
    <row r="40" spans="1:8" x14ac:dyDescent="0.3">
      <c r="A40" s="6"/>
      <c r="B40" s="98"/>
      <c r="C40" s="99"/>
      <c r="D40" s="99"/>
      <c r="E40" s="99"/>
      <c r="F40" s="99"/>
      <c r="G40" s="99"/>
      <c r="H40" s="86"/>
    </row>
    <row r="41" spans="1:8" x14ac:dyDescent="0.3">
      <c r="A41" s="6"/>
      <c r="B41" s="98"/>
      <c r="C41" s="99"/>
      <c r="D41" s="99"/>
      <c r="E41" s="99"/>
      <c r="F41" s="99"/>
      <c r="G41" s="99"/>
      <c r="H41" s="86"/>
    </row>
    <row r="42" spans="1:8" x14ac:dyDescent="0.3">
      <c r="A42" s="7"/>
      <c r="B42" s="98" t="s">
        <v>2</v>
      </c>
      <c r="C42" s="99"/>
      <c r="D42" s="99"/>
      <c r="E42" s="99"/>
      <c r="F42" s="99"/>
      <c r="G42" s="99"/>
      <c r="H42" s="86"/>
    </row>
    <row r="43" spans="1:8" x14ac:dyDescent="0.3">
      <c r="A43" s="7"/>
      <c r="B43" s="98"/>
      <c r="C43" s="99"/>
      <c r="D43" s="99"/>
      <c r="E43" s="99"/>
      <c r="F43" s="99"/>
      <c r="G43" s="99"/>
      <c r="H43" s="86"/>
    </row>
    <row r="44" spans="1:8" x14ac:dyDescent="0.3">
      <c r="A44" s="7"/>
      <c r="B44" s="98"/>
      <c r="C44" s="99"/>
      <c r="D44" s="99"/>
      <c r="E44" s="99"/>
      <c r="F44" s="99"/>
      <c r="G44" s="99"/>
      <c r="H44" s="86"/>
    </row>
    <row r="45" spans="1:8" x14ac:dyDescent="0.3">
      <c r="A45" s="7"/>
      <c r="B45" s="98"/>
      <c r="C45" s="99"/>
      <c r="D45" s="99"/>
      <c r="E45" s="99"/>
      <c r="F45" s="99"/>
      <c r="G45" s="99"/>
      <c r="H45" s="86"/>
    </row>
    <row r="46" spans="1:8" x14ac:dyDescent="0.3">
      <c r="A46" s="7"/>
      <c r="B46" s="98"/>
      <c r="C46" s="99"/>
      <c r="D46" s="99"/>
      <c r="E46" s="99"/>
      <c r="F46" s="99"/>
      <c r="G46" s="99"/>
      <c r="H46" s="86"/>
    </row>
    <row r="47" spans="1:8" x14ac:dyDescent="0.3">
      <c r="A47" s="8"/>
      <c r="B47" s="87" t="s">
        <v>63</v>
      </c>
      <c r="C47" s="88"/>
      <c r="D47" s="88"/>
      <c r="E47" s="88"/>
      <c r="F47" s="88"/>
      <c r="G47" s="88"/>
      <c r="H47" s="89"/>
    </row>
    <row r="49" spans="1:16" ht="18" x14ac:dyDescent="0.35">
      <c r="A49" s="90" t="s">
        <v>15</v>
      </c>
      <c r="B49" s="90"/>
      <c r="C49" s="90"/>
      <c r="D49" s="90"/>
      <c r="E49" s="90"/>
      <c r="F49" s="90"/>
      <c r="G49" s="90"/>
      <c r="H49" s="90"/>
    </row>
    <row r="50" spans="1:16" ht="15.6" x14ac:dyDescent="0.3">
      <c r="A50" s="36" t="s">
        <v>6</v>
      </c>
      <c r="B50" s="91" t="s">
        <v>12</v>
      </c>
      <c r="C50" s="91"/>
      <c r="D50" s="91"/>
      <c r="E50" s="91"/>
      <c r="F50" s="91"/>
      <c r="G50" s="91"/>
      <c r="H50" s="91"/>
    </row>
    <row r="51" spans="1:16" ht="15.6" x14ac:dyDescent="0.3">
      <c r="A51" s="55">
        <f>SUM(A52:A60)*1.22</f>
        <v>0</v>
      </c>
      <c r="B51" s="92" t="s">
        <v>64</v>
      </c>
      <c r="C51" s="93"/>
      <c r="D51" s="93"/>
      <c r="E51" s="93"/>
      <c r="F51" s="93"/>
      <c r="G51" s="93"/>
      <c r="H51" s="94"/>
      <c r="I51" s="76" t="s">
        <v>65</v>
      </c>
    </row>
    <row r="52" spans="1:16" x14ac:dyDescent="0.3">
      <c r="A52" s="5"/>
      <c r="B52" s="95"/>
      <c r="C52" s="96"/>
      <c r="D52" s="96"/>
      <c r="E52" s="96"/>
      <c r="F52" s="96"/>
      <c r="G52" s="96"/>
      <c r="H52" s="97"/>
    </row>
    <row r="53" spans="1:16" x14ac:dyDescent="0.3">
      <c r="A53" s="6"/>
      <c r="B53" s="85"/>
      <c r="C53" s="86"/>
      <c r="D53" s="86"/>
      <c r="E53" s="86"/>
      <c r="F53" s="86"/>
      <c r="G53" s="86"/>
      <c r="H53" s="86"/>
    </row>
    <row r="54" spans="1:16" x14ac:dyDescent="0.3">
      <c r="A54" s="6"/>
      <c r="B54" s="85"/>
      <c r="C54" s="86"/>
      <c r="D54" s="86"/>
      <c r="E54" s="86"/>
      <c r="F54" s="86"/>
      <c r="G54" s="86"/>
      <c r="H54" s="86"/>
    </row>
    <row r="55" spans="1:16" x14ac:dyDescent="0.3">
      <c r="A55" s="6"/>
      <c r="B55" s="85"/>
      <c r="C55" s="86"/>
      <c r="D55" s="86"/>
      <c r="E55" s="86"/>
      <c r="F55" s="86"/>
      <c r="G55" s="86"/>
      <c r="H55" s="86"/>
    </row>
    <row r="56" spans="1:16" x14ac:dyDescent="0.3">
      <c r="A56" s="7"/>
      <c r="B56" s="85"/>
      <c r="C56" s="86"/>
      <c r="D56" s="86"/>
      <c r="E56" s="86"/>
      <c r="F56" s="86"/>
      <c r="G56" s="86"/>
      <c r="H56" s="86"/>
    </row>
    <row r="57" spans="1:16" x14ac:dyDescent="0.3">
      <c r="A57" s="7"/>
      <c r="B57" s="85"/>
      <c r="C57" s="86"/>
      <c r="D57" s="86"/>
      <c r="E57" s="86"/>
      <c r="F57" s="86"/>
      <c r="G57" s="86"/>
      <c r="H57" s="86"/>
    </row>
    <row r="58" spans="1:16" x14ac:dyDescent="0.3">
      <c r="A58" s="7"/>
      <c r="B58" s="85"/>
      <c r="C58" s="86"/>
      <c r="D58" s="86"/>
      <c r="E58" s="86"/>
      <c r="F58" s="86"/>
      <c r="G58" s="86"/>
      <c r="H58" s="86"/>
    </row>
    <row r="59" spans="1:16" x14ac:dyDescent="0.3">
      <c r="A59" s="7"/>
      <c r="B59" s="85"/>
      <c r="C59" s="86"/>
      <c r="D59" s="86"/>
      <c r="E59" s="86"/>
      <c r="F59" s="86"/>
      <c r="G59" s="86"/>
      <c r="H59" s="86"/>
    </row>
    <row r="60" spans="1:16" x14ac:dyDescent="0.3">
      <c r="A60" s="8"/>
      <c r="B60" s="87"/>
      <c r="C60" s="88"/>
      <c r="D60" s="88"/>
      <c r="E60" s="88"/>
      <c r="F60" s="88"/>
      <c r="G60" s="88"/>
      <c r="H60" s="89"/>
    </row>
    <row r="61" spans="1:16" ht="21" x14ac:dyDescent="0.4">
      <c r="A61" s="39"/>
      <c r="B61" s="39"/>
    </row>
    <row r="63" spans="1:16" ht="18" x14ac:dyDescent="0.35">
      <c r="A63" s="100" t="s">
        <v>24</v>
      </c>
      <c r="B63" s="100"/>
      <c r="C63" s="100"/>
      <c r="D63" s="100"/>
      <c r="E63" s="100"/>
      <c r="F63" s="100"/>
      <c r="G63" s="100"/>
      <c r="H63" s="100"/>
      <c r="I63" s="40"/>
      <c r="J63" s="41"/>
      <c r="K63" s="42"/>
      <c r="L63" s="42"/>
      <c r="M63" s="42"/>
      <c r="N63" s="42"/>
      <c r="O63" s="42"/>
      <c r="P63" s="42"/>
    </row>
    <row r="64" spans="1:16" ht="17.399999999999999" x14ac:dyDescent="0.35">
      <c r="A64" s="43"/>
      <c r="B64" s="41"/>
      <c r="C64" s="42"/>
      <c r="D64" s="42"/>
      <c r="E64" s="42"/>
      <c r="F64" s="42"/>
      <c r="G64" s="42"/>
      <c r="H64" s="42"/>
      <c r="I64" s="40"/>
      <c r="J64" s="41"/>
      <c r="K64" s="42"/>
      <c r="L64" s="42"/>
      <c r="M64" s="42"/>
      <c r="N64" s="42"/>
      <c r="O64" s="42"/>
      <c r="P64" s="42"/>
    </row>
    <row r="65" spans="1:14" ht="15.6" x14ac:dyDescent="0.3">
      <c r="A65" s="12" t="s">
        <v>20</v>
      </c>
      <c r="B65" s="10"/>
      <c r="C65" s="14"/>
      <c r="D65" s="10"/>
      <c r="E65" s="10"/>
      <c r="F65" s="10"/>
      <c r="G65" s="10"/>
      <c r="H65" s="10"/>
    </row>
    <row r="66" spans="1:14" ht="15.6" x14ac:dyDescent="0.3">
      <c r="A66" s="10"/>
      <c r="B66" s="10"/>
      <c r="C66" s="10"/>
      <c r="D66" s="10"/>
      <c r="E66" s="10"/>
      <c r="F66" s="10"/>
      <c r="G66" s="10"/>
      <c r="H66" s="10"/>
    </row>
    <row r="67" spans="1:14" ht="15.6" x14ac:dyDescent="0.3">
      <c r="A67" s="10"/>
      <c r="B67" s="10" t="s">
        <v>3</v>
      </c>
      <c r="C67" s="10"/>
      <c r="D67" s="56">
        <f>A6</f>
        <v>0</v>
      </c>
      <c r="E67" s="73" t="s">
        <v>17</v>
      </c>
      <c r="F67" s="10"/>
      <c r="G67" s="10"/>
      <c r="H67" s="10"/>
    </row>
    <row r="68" spans="1:14" ht="15.6" x14ac:dyDescent="0.3">
      <c r="A68" s="10"/>
      <c r="B68" s="10" t="s">
        <v>4</v>
      </c>
      <c r="C68" s="10"/>
      <c r="D68" s="57">
        <f>A19</f>
        <v>0</v>
      </c>
      <c r="E68" s="73" t="s">
        <v>17</v>
      </c>
      <c r="F68" s="10"/>
      <c r="G68" s="10"/>
      <c r="H68" s="10"/>
    </row>
    <row r="69" spans="1:14" ht="15.6" x14ac:dyDescent="0.3">
      <c r="A69" s="10"/>
      <c r="B69" s="10"/>
      <c r="C69" s="10"/>
      <c r="D69" s="10"/>
      <c r="E69" s="10"/>
      <c r="F69" s="10"/>
      <c r="G69" s="10"/>
      <c r="H69" s="10"/>
    </row>
    <row r="70" spans="1:14" ht="15.6" x14ac:dyDescent="0.3">
      <c r="A70" s="10"/>
      <c r="B70" s="10" t="s">
        <v>14</v>
      </c>
      <c r="C70" s="10"/>
      <c r="D70" s="56">
        <f>D67+D68</f>
        <v>0</v>
      </c>
      <c r="E70" s="73" t="s">
        <v>61</v>
      </c>
      <c r="F70" s="10"/>
      <c r="G70" s="10"/>
      <c r="H70" s="10"/>
    </row>
    <row r="71" spans="1:14" ht="16.2" thickBot="1" x14ac:dyDescent="0.35">
      <c r="A71" s="10"/>
      <c r="B71" s="10"/>
      <c r="C71" s="10"/>
      <c r="D71" s="45"/>
      <c r="E71" s="44"/>
      <c r="F71" s="10"/>
      <c r="G71" s="10"/>
      <c r="H71" s="10"/>
    </row>
    <row r="72" spans="1:14" ht="16.2" thickBot="1" x14ac:dyDescent="0.35">
      <c r="A72" s="10"/>
      <c r="B72" s="12" t="s">
        <v>13</v>
      </c>
      <c r="C72" s="44" t="s">
        <v>0</v>
      </c>
      <c r="D72" s="75">
        <v>0</v>
      </c>
      <c r="E72" s="46" t="s">
        <v>62</v>
      </c>
      <c r="F72" s="10"/>
      <c r="G72" s="10"/>
      <c r="H72" s="10"/>
      <c r="L72" s="47"/>
    </row>
    <row r="73" spans="1:14" ht="16.2" thickBot="1" x14ac:dyDescent="0.35">
      <c r="A73" s="10"/>
      <c r="B73" s="12"/>
      <c r="C73" s="44"/>
      <c r="D73" s="45"/>
      <c r="E73" s="46"/>
      <c r="F73" s="10"/>
      <c r="G73" s="10"/>
      <c r="H73" s="10"/>
      <c r="L73" s="47"/>
    </row>
    <row r="74" spans="1:14" ht="16.2" thickBot="1" x14ac:dyDescent="0.35">
      <c r="A74" s="10"/>
      <c r="B74" s="12" t="s">
        <v>22</v>
      </c>
      <c r="D74" s="45"/>
      <c r="E74" s="48"/>
      <c r="F74" s="10"/>
      <c r="G74" s="44" t="s">
        <v>1</v>
      </c>
      <c r="H74" s="61">
        <f>D70*D72</f>
        <v>0</v>
      </c>
      <c r="L74" s="47"/>
    </row>
    <row r="75" spans="1:14" ht="16.2" thickBot="1" x14ac:dyDescent="0.35">
      <c r="A75" s="10"/>
      <c r="B75" s="12"/>
      <c r="C75" s="10"/>
      <c r="D75" s="10"/>
      <c r="E75" s="44"/>
      <c r="F75" s="10"/>
      <c r="G75" s="10"/>
      <c r="H75" s="10"/>
      <c r="L75" s="49"/>
    </row>
    <row r="76" spans="1:14" ht="16.2" thickBot="1" x14ac:dyDescent="0.35">
      <c r="A76" s="12" t="s">
        <v>5</v>
      </c>
      <c r="B76" s="10"/>
      <c r="D76" s="10"/>
      <c r="E76" s="44"/>
      <c r="F76" s="10"/>
      <c r="G76" s="74" t="s">
        <v>17</v>
      </c>
      <c r="H76" s="58">
        <f>A34</f>
        <v>0</v>
      </c>
    </row>
    <row r="77" spans="1:14" ht="16.2" thickBot="1" x14ac:dyDescent="0.35">
      <c r="A77" s="10"/>
      <c r="B77" s="10"/>
      <c r="C77" s="10"/>
      <c r="D77" s="10"/>
      <c r="E77" s="10"/>
      <c r="F77" s="10"/>
      <c r="G77" s="10"/>
      <c r="H77" s="10"/>
    </row>
    <row r="78" spans="1:14" ht="16.2" thickBot="1" x14ac:dyDescent="0.35">
      <c r="A78" s="12" t="s">
        <v>16</v>
      </c>
      <c r="B78" s="10"/>
      <c r="D78" s="10"/>
      <c r="E78" s="10"/>
      <c r="F78" s="10"/>
      <c r="G78" s="74" t="s">
        <v>17</v>
      </c>
      <c r="H78" s="72">
        <f>A51</f>
        <v>0</v>
      </c>
      <c r="N78" s="24"/>
    </row>
    <row r="79" spans="1:14" ht="16.2" thickBot="1" x14ac:dyDescent="0.35">
      <c r="A79" s="10"/>
      <c r="B79" s="10"/>
      <c r="C79" s="10"/>
      <c r="D79" s="10"/>
      <c r="E79" s="10"/>
      <c r="F79" s="10"/>
      <c r="G79" s="10"/>
      <c r="H79" s="10"/>
    </row>
    <row r="80" spans="1:14" ht="16.2" thickBot="1" x14ac:dyDescent="0.35">
      <c r="A80" s="12" t="s">
        <v>21</v>
      </c>
      <c r="B80" s="10"/>
      <c r="D80" s="12"/>
      <c r="E80" s="12"/>
      <c r="F80" s="12"/>
      <c r="G80" s="74" t="s">
        <v>61</v>
      </c>
      <c r="H80" s="72">
        <f>0.05*(H74+H76)</f>
        <v>0</v>
      </c>
      <c r="I80" s="19"/>
      <c r="J80" s="19"/>
      <c r="K80" s="19"/>
      <c r="L80" s="19"/>
      <c r="M80" s="19"/>
      <c r="N80" s="19"/>
    </row>
    <row r="81" spans="1:9" ht="15" thickBot="1" x14ac:dyDescent="0.35"/>
    <row r="82" spans="1:9" ht="19.2" thickTop="1" thickBot="1" x14ac:dyDescent="0.4">
      <c r="A82" s="50" t="s">
        <v>58</v>
      </c>
      <c r="B82" s="51"/>
      <c r="C82" s="51"/>
      <c r="D82" s="52"/>
      <c r="E82" s="52"/>
      <c r="F82" s="52"/>
      <c r="G82" s="52"/>
      <c r="H82" s="59">
        <f>+H74+H76+H78+H80</f>
        <v>0</v>
      </c>
      <c r="I82" s="53"/>
    </row>
    <row r="83" spans="1:9" ht="15" thickTop="1" x14ac:dyDescent="0.3"/>
  </sheetData>
  <sheetProtection algorithmName="SHA-512" hashValue="8Xw/xJR+dvBr03uV02FoOX9Ha3AJ9TExYqOfGRtmcDrV2C8ztmSGpn848Ce4dxZvD4mFWTLPVLd36rwbkfaFIw==" saltValue="iVwpQ0YMIgFcLZIF6ZFFAw==" spinCount="100000" sheet="1"/>
  <mergeCells count="57">
    <mergeCell ref="B13:H13"/>
    <mergeCell ref="B12:H12"/>
    <mergeCell ref="A63:H63"/>
    <mergeCell ref="A1:H1"/>
    <mergeCell ref="A2:H2"/>
    <mergeCell ref="A4:H4"/>
    <mergeCell ref="B5:H5"/>
    <mergeCell ref="B6:H6"/>
    <mergeCell ref="B10:H10"/>
    <mergeCell ref="B9:H9"/>
    <mergeCell ref="B8:H8"/>
    <mergeCell ref="B7:H7"/>
    <mergeCell ref="B17:H17"/>
    <mergeCell ref="B11:H11"/>
    <mergeCell ref="B19:H19"/>
    <mergeCell ref="B30:H30"/>
    <mergeCell ref="B16:H16"/>
    <mergeCell ref="B15:H15"/>
    <mergeCell ref="B14:H14"/>
    <mergeCell ref="A32:H32"/>
    <mergeCell ref="B33:H33"/>
    <mergeCell ref="B24:H24"/>
    <mergeCell ref="B23:H23"/>
    <mergeCell ref="B22:H22"/>
    <mergeCell ref="B21:H21"/>
    <mergeCell ref="B20:H20"/>
    <mergeCell ref="B29:H29"/>
    <mergeCell ref="B28:H28"/>
    <mergeCell ref="B27:H27"/>
    <mergeCell ref="B26:H26"/>
    <mergeCell ref="B25:H25"/>
    <mergeCell ref="B34:H34"/>
    <mergeCell ref="B38:H38"/>
    <mergeCell ref="B37:H37"/>
    <mergeCell ref="B36:H36"/>
    <mergeCell ref="B35:H35"/>
    <mergeCell ref="B42:H42"/>
    <mergeCell ref="B41:H41"/>
    <mergeCell ref="B40:H40"/>
    <mergeCell ref="B39:H39"/>
    <mergeCell ref="B47:H47"/>
    <mergeCell ref="B46:H46"/>
    <mergeCell ref="B45:H45"/>
    <mergeCell ref="B44:H44"/>
    <mergeCell ref="B43:H43"/>
    <mergeCell ref="A49:H49"/>
    <mergeCell ref="B50:H50"/>
    <mergeCell ref="B51:H51"/>
    <mergeCell ref="B54:H54"/>
    <mergeCell ref="B53:H53"/>
    <mergeCell ref="B52:H52"/>
    <mergeCell ref="B55:H55"/>
    <mergeCell ref="B60:H60"/>
    <mergeCell ref="B59:H59"/>
    <mergeCell ref="B58:H58"/>
    <mergeCell ref="B57:H57"/>
    <mergeCell ref="B56:H56"/>
  </mergeCells>
  <printOptions gridLines="1"/>
  <pageMargins left="0.7" right="0.2" top="0.75" bottom="0.25" header="0.3" footer="0.3"/>
  <pageSetup scale="90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DA195A-F6F1-4016-8F1D-264CBDD2E606}">
  <sheetPr>
    <tabColor rgb="FF0070C0"/>
  </sheetPr>
  <dimension ref="A1:T91"/>
  <sheetViews>
    <sheetView zoomScale="90" zoomScaleNormal="90" zoomScaleSheetLayoutView="110" workbookViewId="0">
      <selection activeCell="A3" sqref="A3"/>
    </sheetView>
  </sheetViews>
  <sheetFormatPr defaultRowHeight="14.4" x14ac:dyDescent="0.3"/>
  <cols>
    <col min="1" max="1" width="18.88671875" style="9" customWidth="1"/>
    <col min="2" max="2" width="26.88671875" style="9" customWidth="1"/>
    <col min="3" max="3" width="23.6640625" style="9" customWidth="1"/>
    <col min="4" max="4" width="16.109375" style="9" customWidth="1"/>
    <col min="5" max="5" width="15.88671875" style="9" customWidth="1"/>
    <col min="6" max="6" width="20.88671875" style="9" customWidth="1"/>
    <col min="7" max="7" width="19.77734375" style="9" customWidth="1"/>
    <col min="8" max="8" width="16.88671875" style="9" customWidth="1"/>
    <col min="9" max="12" width="17.5546875" style="9" customWidth="1"/>
    <col min="13" max="13" width="18" style="9" customWidth="1"/>
    <col min="14" max="14" width="18.109375" style="9" customWidth="1"/>
    <col min="15" max="15" width="14.6640625" style="9" bestFit="1" customWidth="1"/>
    <col min="16" max="16" width="11.5546875" style="9" customWidth="1"/>
    <col min="17" max="17" width="8.88671875" style="9"/>
    <col min="18" max="18" width="43" style="9" customWidth="1"/>
    <col min="19" max="16384" width="8.88671875" style="9"/>
  </cols>
  <sheetData>
    <row r="1" spans="1:20" ht="18" x14ac:dyDescent="0.3">
      <c r="A1" s="101" t="s">
        <v>25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1"/>
      <c r="O1" s="60" t="s">
        <v>49</v>
      </c>
      <c r="P1" s="11"/>
      <c r="Q1" s="11"/>
      <c r="R1" s="11"/>
      <c r="S1" s="11"/>
      <c r="T1" s="11"/>
    </row>
    <row r="2" spans="1:20" ht="18" x14ac:dyDescent="0.3">
      <c r="A2" s="101" t="s">
        <v>85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1"/>
      <c r="O2" s="67" t="s">
        <v>49</v>
      </c>
      <c r="P2" s="11"/>
      <c r="Q2" s="11"/>
      <c r="R2" s="11"/>
      <c r="S2" s="11"/>
      <c r="T2" s="11"/>
    </row>
    <row r="3" spans="1:20" x14ac:dyDescent="0.3">
      <c r="K3" s="79" t="s">
        <v>83</v>
      </c>
    </row>
    <row r="5" spans="1:20" ht="15.6" x14ac:dyDescent="0.3">
      <c r="A5" s="12" t="s">
        <v>23</v>
      </c>
      <c r="F5" s="13" t="s">
        <v>34</v>
      </c>
      <c r="G5" s="32">
        <f>'(1) Expense Detail-Academic'!H82</f>
        <v>0</v>
      </c>
      <c r="H5" s="14"/>
      <c r="I5" s="14"/>
      <c r="J5" s="14"/>
      <c r="K5" s="14"/>
      <c r="L5" s="14"/>
    </row>
    <row r="6" spans="1:20" ht="18" x14ac:dyDescent="0.35">
      <c r="A6" s="15"/>
      <c r="F6" s="16"/>
      <c r="G6" s="14"/>
    </row>
    <row r="7" spans="1:20" ht="15.6" x14ac:dyDescent="0.3">
      <c r="A7" s="12" t="s">
        <v>45</v>
      </c>
      <c r="D7" s="13"/>
      <c r="E7" s="17">
        <v>0.35</v>
      </c>
    </row>
    <row r="8" spans="1:20" ht="15.6" x14ac:dyDescent="0.3">
      <c r="A8" s="10"/>
      <c r="E8" s="18"/>
    </row>
    <row r="9" spans="1:20" x14ac:dyDescent="0.3">
      <c r="A9" s="19" t="s">
        <v>27</v>
      </c>
      <c r="E9" s="20">
        <v>0.48799999999999999</v>
      </c>
      <c r="F9" s="14" t="s">
        <v>48</v>
      </c>
    </row>
    <row r="10" spans="1:20" x14ac:dyDescent="0.3">
      <c r="E10" s="21"/>
    </row>
    <row r="11" spans="1:20" x14ac:dyDescent="0.3">
      <c r="A11" s="19" t="s">
        <v>56</v>
      </c>
    </row>
    <row r="12" spans="1:20" x14ac:dyDescent="0.3">
      <c r="B12" s="22" t="s">
        <v>11</v>
      </c>
      <c r="C12" s="102" t="s">
        <v>28</v>
      </c>
      <c r="D12" s="103"/>
      <c r="E12" s="23" t="s">
        <v>29</v>
      </c>
    </row>
    <row r="13" spans="1:20" x14ac:dyDescent="0.3">
      <c r="B13" s="22" t="s">
        <v>30</v>
      </c>
      <c r="C13" s="105" t="s">
        <v>79</v>
      </c>
      <c r="D13" s="106"/>
      <c r="E13" s="22">
        <v>0</v>
      </c>
      <c r="O13" s="19"/>
    </row>
    <row r="14" spans="1:20" x14ac:dyDescent="0.3">
      <c r="B14" s="22"/>
      <c r="C14" s="105"/>
      <c r="D14" s="106"/>
      <c r="E14" s="22"/>
      <c r="O14" s="19"/>
    </row>
    <row r="15" spans="1:20" x14ac:dyDescent="0.3">
      <c r="B15" s="22"/>
      <c r="C15" s="105"/>
      <c r="D15" s="106"/>
      <c r="E15" s="22"/>
      <c r="O15" s="19"/>
    </row>
    <row r="16" spans="1:20" x14ac:dyDescent="0.3">
      <c r="B16" s="22"/>
      <c r="C16" s="105"/>
      <c r="D16" s="106"/>
      <c r="E16" s="22"/>
      <c r="O16" s="19"/>
    </row>
    <row r="17" spans="1:15" x14ac:dyDescent="0.3">
      <c r="B17" s="22"/>
      <c r="C17" s="105"/>
      <c r="D17" s="106"/>
      <c r="E17" s="22"/>
      <c r="O17" s="19"/>
    </row>
    <row r="18" spans="1:15" x14ac:dyDescent="0.3">
      <c r="B18" s="19" t="s">
        <v>31</v>
      </c>
      <c r="G18" s="33">
        <f>SUM(E13:E17)</f>
        <v>0</v>
      </c>
      <c r="N18" s="19"/>
    </row>
    <row r="19" spans="1:15" x14ac:dyDescent="0.3">
      <c r="N19" s="19"/>
    </row>
    <row r="20" spans="1:15" x14ac:dyDescent="0.3">
      <c r="A20" s="19" t="s">
        <v>10</v>
      </c>
      <c r="D20" s="13" t="s">
        <v>46</v>
      </c>
      <c r="E20" s="22">
        <v>0</v>
      </c>
      <c r="N20" s="19"/>
    </row>
    <row r="21" spans="1:15" x14ac:dyDescent="0.3">
      <c r="N21" s="19"/>
    </row>
    <row r="22" spans="1:15" x14ac:dyDescent="0.3">
      <c r="A22" s="19" t="s">
        <v>32</v>
      </c>
      <c r="G22" s="16" t="e">
        <f>(G5-G18)/E20</f>
        <v>#DIV/0!</v>
      </c>
      <c r="N22" s="19"/>
    </row>
    <row r="23" spans="1:15" x14ac:dyDescent="0.3">
      <c r="F23" s="13" t="s">
        <v>33</v>
      </c>
      <c r="G23" s="31" t="e">
        <f>ROUNDUP(G22,0)</f>
        <v>#DIV/0!</v>
      </c>
      <c r="N23" s="19"/>
    </row>
    <row r="25" spans="1:15" x14ac:dyDescent="0.3">
      <c r="N25" s="19"/>
    </row>
    <row r="26" spans="1:15" ht="18" x14ac:dyDescent="0.35">
      <c r="A26" s="100" t="s">
        <v>39</v>
      </c>
      <c r="B26" s="100"/>
      <c r="C26" s="100"/>
      <c r="D26" s="100"/>
      <c r="E26" s="100"/>
      <c r="F26" s="100"/>
      <c r="G26" s="100"/>
      <c r="H26" s="100"/>
      <c r="I26" s="100"/>
      <c r="J26" s="100"/>
      <c r="K26" s="100"/>
      <c r="L26" s="100"/>
      <c r="M26" s="100"/>
      <c r="N26" s="19"/>
    </row>
    <row r="27" spans="1:15" ht="15.6" customHeight="1" x14ac:dyDescent="0.3">
      <c r="A27" s="108" t="s">
        <v>41</v>
      </c>
      <c r="B27" s="108"/>
      <c r="C27" s="108"/>
      <c r="D27" s="108"/>
      <c r="E27" s="108"/>
      <c r="F27" s="108"/>
      <c r="G27" s="108"/>
      <c r="H27" s="108"/>
      <c r="I27" s="108"/>
      <c r="J27" s="108"/>
      <c r="K27" s="108"/>
      <c r="L27" s="108"/>
      <c r="M27" s="108"/>
      <c r="N27" s="19"/>
    </row>
    <row r="28" spans="1:15" ht="15.6" customHeight="1" x14ac:dyDescent="0.3">
      <c r="A28" s="108" t="s">
        <v>42</v>
      </c>
      <c r="B28" s="108"/>
      <c r="C28" s="108"/>
      <c r="D28" s="108"/>
      <c r="E28" s="108"/>
      <c r="F28" s="108"/>
      <c r="G28" s="108"/>
      <c r="H28" s="108"/>
      <c r="I28" s="108"/>
      <c r="J28" s="108"/>
      <c r="K28" s="108"/>
      <c r="L28" s="108"/>
      <c r="M28" s="108"/>
      <c r="N28" s="19"/>
    </row>
    <row r="29" spans="1:15" ht="15.6" customHeight="1" x14ac:dyDescent="0.3">
      <c r="A29" s="109" t="s">
        <v>40</v>
      </c>
      <c r="B29" s="109"/>
      <c r="C29" s="109"/>
      <c r="D29" s="109"/>
      <c r="E29" s="109"/>
      <c r="F29" s="109"/>
      <c r="G29" s="109"/>
      <c r="H29" s="109"/>
      <c r="I29" s="109"/>
      <c r="J29" s="109"/>
      <c r="K29" s="109"/>
      <c r="L29" s="109"/>
      <c r="M29" s="109"/>
      <c r="N29" s="19"/>
    </row>
    <row r="30" spans="1:15" ht="15.6" x14ac:dyDescent="0.3">
      <c r="A30" s="25"/>
      <c r="B30" s="26"/>
      <c r="C30" s="26"/>
      <c r="N30" s="19"/>
    </row>
    <row r="31" spans="1:15" ht="22.8" customHeight="1" x14ac:dyDescent="0.4">
      <c r="A31" s="107" t="s">
        <v>35</v>
      </c>
      <c r="B31" s="107"/>
      <c r="C31" s="107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9"/>
    </row>
    <row r="32" spans="1:15" ht="57.6" x14ac:dyDescent="0.3">
      <c r="A32" s="77" t="s">
        <v>47</v>
      </c>
      <c r="B32" s="77" t="s">
        <v>66</v>
      </c>
      <c r="C32" s="77" t="s">
        <v>77</v>
      </c>
      <c r="D32" s="77" t="s">
        <v>67</v>
      </c>
      <c r="E32" s="77" t="s">
        <v>73</v>
      </c>
      <c r="F32" s="78" t="s">
        <v>69</v>
      </c>
      <c r="G32" s="78" t="s">
        <v>70</v>
      </c>
      <c r="H32" s="78" t="s">
        <v>72</v>
      </c>
      <c r="I32" s="77" t="s">
        <v>81</v>
      </c>
      <c r="J32" s="78" t="s">
        <v>80</v>
      </c>
      <c r="K32" s="78" t="s">
        <v>74</v>
      </c>
      <c r="L32" s="78" t="s">
        <v>75</v>
      </c>
      <c r="M32" s="78" t="s">
        <v>76</v>
      </c>
      <c r="N32" s="73" t="s">
        <v>68</v>
      </c>
    </row>
    <row r="33" spans="1:14" x14ac:dyDescent="0.3">
      <c r="A33" s="22" t="s">
        <v>37</v>
      </c>
      <c r="B33" s="22"/>
      <c r="C33" s="22"/>
      <c r="D33" s="22"/>
      <c r="E33" s="27"/>
      <c r="F33" s="30">
        <f>E33*(100%-$E$7)</f>
        <v>0</v>
      </c>
      <c r="G33" s="30">
        <f>F33*D33</f>
        <v>0</v>
      </c>
      <c r="H33" s="30" t="e">
        <f>IF($G$23-G33&lt;0, 0, $G$23-G33)</f>
        <v>#DIV/0!</v>
      </c>
      <c r="I33" s="84"/>
      <c r="J33" s="30">
        <f>G33+I33</f>
        <v>0</v>
      </c>
      <c r="K33" s="30">
        <f>C33*G33</f>
        <v>0</v>
      </c>
      <c r="L33" s="30">
        <f>C33*I33</f>
        <v>0</v>
      </c>
      <c r="M33" s="80">
        <f>K33+L33</f>
        <v>0</v>
      </c>
    </row>
    <row r="34" spans="1:14" x14ac:dyDescent="0.3">
      <c r="A34" s="22" t="s">
        <v>36</v>
      </c>
      <c r="B34" s="22"/>
      <c r="C34" s="22"/>
      <c r="D34" s="22"/>
      <c r="E34" s="27"/>
      <c r="F34" s="30">
        <f>E34*(100%-$E$7)</f>
        <v>0</v>
      </c>
      <c r="G34" s="30">
        <f>F34*D34</f>
        <v>0</v>
      </c>
      <c r="H34" s="30" t="e">
        <f t="shared" ref="H34:H47" si="0">IF($G$23-G34&lt;0, 0, $G$23-G34)</f>
        <v>#DIV/0!</v>
      </c>
      <c r="I34" s="84"/>
      <c r="J34" s="30">
        <f t="shared" ref="J34:J47" si="1">G34+I34</f>
        <v>0</v>
      </c>
      <c r="K34" s="30">
        <f t="shared" ref="K34:K47" si="2">C34*G34</f>
        <v>0</v>
      </c>
      <c r="L34" s="30">
        <f t="shared" ref="L34:L47" si="3">C34*I34</f>
        <v>0</v>
      </c>
      <c r="M34" s="80">
        <f t="shared" ref="M34:M47" si="4">K34+L34</f>
        <v>0</v>
      </c>
    </row>
    <row r="35" spans="1:14" x14ac:dyDescent="0.3">
      <c r="A35" s="22" t="s">
        <v>36</v>
      </c>
      <c r="B35" s="22"/>
      <c r="C35" s="22"/>
      <c r="D35" s="22"/>
      <c r="E35" s="27"/>
      <c r="F35" s="30">
        <f t="shared" ref="F35:F47" si="5">E35*(100%-$E$7)</f>
        <v>0</v>
      </c>
      <c r="G35" s="30">
        <f>F35*D35</f>
        <v>0</v>
      </c>
      <c r="H35" s="30" t="e">
        <f t="shared" si="0"/>
        <v>#DIV/0!</v>
      </c>
      <c r="I35" s="84"/>
      <c r="J35" s="30">
        <f t="shared" si="1"/>
        <v>0</v>
      </c>
      <c r="K35" s="30">
        <f t="shared" si="2"/>
        <v>0</v>
      </c>
      <c r="L35" s="30">
        <f t="shared" si="3"/>
        <v>0</v>
      </c>
      <c r="M35" s="80">
        <f t="shared" si="4"/>
        <v>0</v>
      </c>
    </row>
    <row r="36" spans="1:14" x14ac:dyDescent="0.3">
      <c r="A36" s="22" t="s">
        <v>51</v>
      </c>
      <c r="B36" s="22"/>
      <c r="C36" s="22"/>
      <c r="D36" s="22"/>
      <c r="E36" s="27"/>
      <c r="F36" s="30">
        <f>E36*(100%-$E$7)</f>
        <v>0</v>
      </c>
      <c r="G36" s="30">
        <f t="shared" ref="G36:G47" si="6">F36*D36</f>
        <v>0</v>
      </c>
      <c r="H36" s="30" t="e">
        <f t="shared" si="0"/>
        <v>#DIV/0!</v>
      </c>
      <c r="I36" s="84"/>
      <c r="J36" s="30">
        <f t="shared" si="1"/>
        <v>0</v>
      </c>
      <c r="K36" s="30">
        <f t="shared" si="2"/>
        <v>0</v>
      </c>
      <c r="L36" s="30">
        <f t="shared" si="3"/>
        <v>0</v>
      </c>
      <c r="M36" s="80">
        <f t="shared" si="4"/>
        <v>0</v>
      </c>
    </row>
    <row r="37" spans="1:14" x14ac:dyDescent="0.3">
      <c r="A37" s="22" t="s">
        <v>51</v>
      </c>
      <c r="B37" s="22"/>
      <c r="C37" s="22"/>
      <c r="D37" s="22"/>
      <c r="E37" s="27"/>
      <c r="F37" s="30">
        <f t="shared" si="5"/>
        <v>0</v>
      </c>
      <c r="G37" s="30">
        <f t="shared" si="6"/>
        <v>0</v>
      </c>
      <c r="H37" s="30" t="e">
        <f t="shared" si="0"/>
        <v>#DIV/0!</v>
      </c>
      <c r="I37" s="84"/>
      <c r="J37" s="30">
        <f t="shared" si="1"/>
        <v>0</v>
      </c>
      <c r="K37" s="30">
        <f t="shared" si="2"/>
        <v>0</v>
      </c>
      <c r="L37" s="30">
        <f t="shared" si="3"/>
        <v>0</v>
      </c>
      <c r="M37" s="80">
        <f t="shared" si="4"/>
        <v>0</v>
      </c>
    </row>
    <row r="38" spans="1:14" x14ac:dyDescent="0.3">
      <c r="A38" s="22" t="s">
        <v>44</v>
      </c>
      <c r="B38" s="22"/>
      <c r="C38" s="22"/>
      <c r="D38" s="22"/>
      <c r="E38" s="27"/>
      <c r="F38" s="30">
        <f t="shared" si="5"/>
        <v>0</v>
      </c>
      <c r="G38" s="30">
        <f t="shared" si="6"/>
        <v>0</v>
      </c>
      <c r="H38" s="30" t="e">
        <f t="shared" si="0"/>
        <v>#DIV/0!</v>
      </c>
      <c r="I38" s="84"/>
      <c r="J38" s="30">
        <f t="shared" si="1"/>
        <v>0</v>
      </c>
      <c r="K38" s="30">
        <f t="shared" si="2"/>
        <v>0</v>
      </c>
      <c r="L38" s="30">
        <f t="shared" si="3"/>
        <v>0</v>
      </c>
      <c r="M38" s="80">
        <f t="shared" si="4"/>
        <v>0</v>
      </c>
    </row>
    <row r="39" spans="1:14" x14ac:dyDescent="0.3">
      <c r="A39" s="22"/>
      <c r="B39" s="22"/>
      <c r="C39" s="22"/>
      <c r="D39" s="22"/>
      <c r="E39" s="27"/>
      <c r="F39" s="30">
        <f t="shared" si="5"/>
        <v>0</v>
      </c>
      <c r="G39" s="30">
        <f t="shared" si="6"/>
        <v>0</v>
      </c>
      <c r="H39" s="30" t="e">
        <f>IF($G$23-G39&lt;0, 0, $G$23-G39)</f>
        <v>#DIV/0!</v>
      </c>
      <c r="I39" s="84"/>
      <c r="J39" s="30">
        <f t="shared" si="1"/>
        <v>0</v>
      </c>
      <c r="K39" s="30">
        <f t="shared" si="2"/>
        <v>0</v>
      </c>
      <c r="L39" s="30">
        <f t="shared" si="3"/>
        <v>0</v>
      </c>
      <c r="M39" s="80">
        <f t="shared" si="4"/>
        <v>0</v>
      </c>
    </row>
    <row r="40" spans="1:14" x14ac:dyDescent="0.3">
      <c r="A40" s="22"/>
      <c r="B40" s="22"/>
      <c r="C40" s="22"/>
      <c r="D40" s="22"/>
      <c r="E40" s="27"/>
      <c r="F40" s="30">
        <f t="shared" si="5"/>
        <v>0</v>
      </c>
      <c r="G40" s="30">
        <f t="shared" si="6"/>
        <v>0</v>
      </c>
      <c r="H40" s="30" t="e">
        <f t="shared" si="0"/>
        <v>#DIV/0!</v>
      </c>
      <c r="I40" s="84"/>
      <c r="J40" s="30">
        <f t="shared" si="1"/>
        <v>0</v>
      </c>
      <c r="K40" s="30">
        <f t="shared" si="2"/>
        <v>0</v>
      </c>
      <c r="L40" s="30">
        <f t="shared" si="3"/>
        <v>0</v>
      </c>
      <c r="M40" s="80">
        <f t="shared" si="4"/>
        <v>0</v>
      </c>
    </row>
    <row r="41" spans="1:14" x14ac:dyDescent="0.3">
      <c r="A41" s="22"/>
      <c r="B41" s="22"/>
      <c r="C41" s="22"/>
      <c r="D41" s="22"/>
      <c r="E41" s="27"/>
      <c r="F41" s="30">
        <f t="shared" si="5"/>
        <v>0</v>
      </c>
      <c r="G41" s="30">
        <f t="shared" si="6"/>
        <v>0</v>
      </c>
      <c r="H41" s="30" t="e">
        <f t="shared" si="0"/>
        <v>#DIV/0!</v>
      </c>
      <c r="I41" s="84"/>
      <c r="J41" s="30">
        <f t="shared" si="1"/>
        <v>0</v>
      </c>
      <c r="K41" s="30">
        <f t="shared" si="2"/>
        <v>0</v>
      </c>
      <c r="L41" s="30">
        <f t="shared" si="3"/>
        <v>0</v>
      </c>
      <c r="M41" s="80">
        <f t="shared" si="4"/>
        <v>0</v>
      </c>
    </row>
    <row r="42" spans="1:14" x14ac:dyDescent="0.3">
      <c r="A42" s="22"/>
      <c r="B42" s="22"/>
      <c r="C42" s="22"/>
      <c r="D42" s="22"/>
      <c r="E42" s="27"/>
      <c r="F42" s="30">
        <f t="shared" si="5"/>
        <v>0</v>
      </c>
      <c r="G42" s="30">
        <f t="shared" si="6"/>
        <v>0</v>
      </c>
      <c r="H42" s="30" t="e">
        <f t="shared" si="0"/>
        <v>#DIV/0!</v>
      </c>
      <c r="I42" s="84"/>
      <c r="J42" s="30">
        <f t="shared" si="1"/>
        <v>0</v>
      </c>
      <c r="K42" s="30">
        <f t="shared" si="2"/>
        <v>0</v>
      </c>
      <c r="L42" s="30">
        <f t="shared" si="3"/>
        <v>0</v>
      </c>
      <c r="M42" s="80">
        <f t="shared" si="4"/>
        <v>0</v>
      </c>
    </row>
    <row r="43" spans="1:14" x14ac:dyDescent="0.3">
      <c r="A43" s="22"/>
      <c r="B43" s="22"/>
      <c r="C43" s="22"/>
      <c r="D43" s="22"/>
      <c r="E43" s="27"/>
      <c r="F43" s="30">
        <f t="shared" si="5"/>
        <v>0</v>
      </c>
      <c r="G43" s="30">
        <f t="shared" si="6"/>
        <v>0</v>
      </c>
      <c r="H43" s="30" t="e">
        <f t="shared" si="0"/>
        <v>#DIV/0!</v>
      </c>
      <c r="I43" s="84"/>
      <c r="J43" s="30">
        <f t="shared" si="1"/>
        <v>0</v>
      </c>
      <c r="K43" s="30">
        <f t="shared" si="2"/>
        <v>0</v>
      </c>
      <c r="L43" s="30">
        <f t="shared" si="3"/>
        <v>0</v>
      </c>
      <c r="M43" s="80">
        <f t="shared" si="4"/>
        <v>0</v>
      </c>
    </row>
    <row r="44" spans="1:14" x14ac:dyDescent="0.3">
      <c r="A44" s="22"/>
      <c r="B44" s="22"/>
      <c r="C44" s="22"/>
      <c r="D44" s="22"/>
      <c r="E44" s="27"/>
      <c r="F44" s="30">
        <f t="shared" si="5"/>
        <v>0</v>
      </c>
      <c r="G44" s="30">
        <f t="shared" si="6"/>
        <v>0</v>
      </c>
      <c r="H44" s="30" t="e">
        <f t="shared" si="0"/>
        <v>#DIV/0!</v>
      </c>
      <c r="I44" s="84"/>
      <c r="J44" s="30">
        <f t="shared" si="1"/>
        <v>0</v>
      </c>
      <c r="K44" s="30">
        <f t="shared" si="2"/>
        <v>0</v>
      </c>
      <c r="L44" s="30">
        <f t="shared" si="3"/>
        <v>0</v>
      </c>
      <c r="M44" s="80">
        <f t="shared" si="4"/>
        <v>0</v>
      </c>
    </row>
    <row r="45" spans="1:14" x14ac:dyDescent="0.3">
      <c r="A45" s="22"/>
      <c r="B45" s="22"/>
      <c r="C45" s="22"/>
      <c r="D45" s="22"/>
      <c r="E45" s="27"/>
      <c r="F45" s="30">
        <f t="shared" si="5"/>
        <v>0</v>
      </c>
      <c r="G45" s="30">
        <f t="shared" si="6"/>
        <v>0</v>
      </c>
      <c r="H45" s="30" t="e">
        <f t="shared" si="0"/>
        <v>#DIV/0!</v>
      </c>
      <c r="I45" s="84"/>
      <c r="J45" s="30">
        <f t="shared" si="1"/>
        <v>0</v>
      </c>
      <c r="K45" s="30">
        <f t="shared" si="2"/>
        <v>0</v>
      </c>
      <c r="L45" s="30">
        <f t="shared" si="3"/>
        <v>0</v>
      </c>
      <c r="M45" s="80">
        <f t="shared" si="4"/>
        <v>0</v>
      </c>
    </row>
    <row r="46" spans="1:14" x14ac:dyDescent="0.3">
      <c r="A46" s="22"/>
      <c r="B46" s="22"/>
      <c r="C46" s="22"/>
      <c r="D46" s="22"/>
      <c r="E46" s="27"/>
      <c r="F46" s="30">
        <f t="shared" si="5"/>
        <v>0</v>
      </c>
      <c r="G46" s="30">
        <f t="shared" si="6"/>
        <v>0</v>
      </c>
      <c r="H46" s="30" t="e">
        <f t="shared" si="0"/>
        <v>#DIV/0!</v>
      </c>
      <c r="I46" s="84"/>
      <c r="J46" s="30">
        <f t="shared" si="1"/>
        <v>0</v>
      </c>
      <c r="K46" s="30">
        <f t="shared" si="2"/>
        <v>0</v>
      </c>
      <c r="L46" s="30">
        <f t="shared" si="3"/>
        <v>0</v>
      </c>
      <c r="M46" s="80">
        <f t="shared" si="4"/>
        <v>0</v>
      </c>
    </row>
    <row r="47" spans="1:14" x14ac:dyDescent="0.3">
      <c r="A47" s="22"/>
      <c r="B47" s="22"/>
      <c r="C47" s="22"/>
      <c r="D47" s="22"/>
      <c r="E47" s="27"/>
      <c r="F47" s="30">
        <f t="shared" si="5"/>
        <v>0</v>
      </c>
      <c r="G47" s="30">
        <f t="shared" si="6"/>
        <v>0</v>
      </c>
      <c r="H47" s="30" t="e">
        <f t="shared" si="0"/>
        <v>#DIV/0!</v>
      </c>
      <c r="I47" s="84"/>
      <c r="J47" s="30">
        <f t="shared" si="1"/>
        <v>0</v>
      </c>
      <c r="K47" s="30">
        <f t="shared" si="2"/>
        <v>0</v>
      </c>
      <c r="L47" s="30">
        <f t="shared" si="3"/>
        <v>0</v>
      </c>
      <c r="M47" s="80">
        <f t="shared" si="4"/>
        <v>0</v>
      </c>
    </row>
    <row r="48" spans="1:14" x14ac:dyDescent="0.3">
      <c r="F48" s="28"/>
      <c r="G48" s="28"/>
      <c r="H48" s="28"/>
      <c r="I48" s="28"/>
      <c r="J48" s="28"/>
      <c r="K48" s="28"/>
      <c r="L48" s="28"/>
      <c r="M48" s="28"/>
      <c r="N48" s="19"/>
    </row>
    <row r="49" spans="1:14" x14ac:dyDescent="0.3">
      <c r="N49" s="19"/>
    </row>
    <row r="50" spans="1:14" x14ac:dyDescent="0.3">
      <c r="N50" s="19"/>
    </row>
    <row r="51" spans="1:14" ht="21" x14ac:dyDescent="0.4">
      <c r="A51" s="107" t="s">
        <v>43</v>
      </c>
      <c r="B51" s="107"/>
      <c r="C51" s="107"/>
      <c r="D51" s="107"/>
      <c r="E51" s="107"/>
      <c r="F51" s="107"/>
      <c r="G51" s="107"/>
      <c r="H51" s="107"/>
      <c r="I51" s="107"/>
      <c r="J51" s="107"/>
      <c r="K51" s="107"/>
      <c r="L51" s="107"/>
      <c r="M51" s="107"/>
      <c r="N51" s="19"/>
    </row>
    <row r="52" spans="1:14" ht="57.6" x14ac:dyDescent="0.3">
      <c r="A52" s="77" t="s">
        <v>47</v>
      </c>
      <c r="B52" s="77" t="s">
        <v>66</v>
      </c>
      <c r="C52" s="77" t="s">
        <v>77</v>
      </c>
      <c r="D52" s="77" t="s">
        <v>67</v>
      </c>
      <c r="E52" s="77" t="s">
        <v>73</v>
      </c>
      <c r="F52" s="78" t="s">
        <v>78</v>
      </c>
      <c r="G52" s="78" t="s">
        <v>70</v>
      </c>
      <c r="H52" s="78" t="s">
        <v>72</v>
      </c>
      <c r="I52" s="77" t="s">
        <v>71</v>
      </c>
      <c r="J52" s="78" t="s">
        <v>80</v>
      </c>
      <c r="K52" s="78" t="s">
        <v>74</v>
      </c>
      <c r="L52" s="78" t="s">
        <v>75</v>
      </c>
      <c r="M52" s="78" t="s">
        <v>76</v>
      </c>
    </row>
    <row r="53" spans="1:14" x14ac:dyDescent="0.3">
      <c r="A53" s="22" t="s">
        <v>37</v>
      </c>
      <c r="B53" s="22"/>
      <c r="C53" s="22"/>
      <c r="D53" s="22"/>
      <c r="E53" s="27"/>
      <c r="F53" s="30">
        <f>IF(A53="Bachelor", E53*(100%-$E$7)*$E$9, E53*(100%-$E$7))</f>
        <v>0</v>
      </c>
      <c r="G53" s="30">
        <f>F53*D53</f>
        <v>0</v>
      </c>
      <c r="H53" s="30" t="e">
        <f>IF($G$23-G53&lt;0, 0, $G$23-G53)</f>
        <v>#DIV/0!</v>
      </c>
      <c r="I53" s="84"/>
      <c r="J53" s="30">
        <f>G53+I53</f>
        <v>0</v>
      </c>
      <c r="K53" s="30">
        <f>C53*G53</f>
        <v>0</v>
      </c>
      <c r="L53" s="30">
        <f>C53*I53</f>
        <v>0</v>
      </c>
      <c r="M53" s="80">
        <f>K53+L53</f>
        <v>0</v>
      </c>
    </row>
    <row r="54" spans="1:14" x14ac:dyDescent="0.3">
      <c r="A54" s="22" t="s">
        <v>36</v>
      </c>
      <c r="B54" s="22"/>
      <c r="C54" s="22"/>
      <c r="D54" s="22"/>
      <c r="E54" s="27"/>
      <c r="F54" s="30">
        <f t="shared" ref="F54:F67" si="7">IF(A54="Bachelor", E54*(100%-$E$7)*$E$9, E54*(100%-$E$7))</f>
        <v>0</v>
      </c>
      <c r="G54" s="30">
        <f t="shared" ref="G54:G67" si="8">F54*D54</f>
        <v>0</v>
      </c>
      <c r="H54" s="30" t="e">
        <f t="shared" ref="H54:H66" si="9">IF($G$23-G54&lt;0, 0, $G$23-G54)</f>
        <v>#DIV/0!</v>
      </c>
      <c r="I54" s="84"/>
      <c r="J54" s="30">
        <f t="shared" ref="J54:J67" si="10">G54+I54</f>
        <v>0</v>
      </c>
      <c r="K54" s="30">
        <f t="shared" ref="K54:K67" si="11">C54*G54</f>
        <v>0</v>
      </c>
      <c r="L54" s="30">
        <f>C54*I54</f>
        <v>0</v>
      </c>
      <c r="M54" s="80">
        <f t="shared" ref="M54:M67" si="12">K54+L54</f>
        <v>0</v>
      </c>
    </row>
    <row r="55" spans="1:14" x14ac:dyDescent="0.3">
      <c r="A55" s="22" t="s">
        <v>51</v>
      </c>
      <c r="B55" s="22"/>
      <c r="C55" s="22"/>
      <c r="D55" s="22"/>
      <c r="E55" s="27"/>
      <c r="F55" s="30">
        <f t="shared" si="7"/>
        <v>0</v>
      </c>
      <c r="G55" s="30">
        <f t="shared" si="8"/>
        <v>0</v>
      </c>
      <c r="H55" s="30" t="e">
        <f t="shared" si="9"/>
        <v>#DIV/0!</v>
      </c>
      <c r="I55" s="84"/>
      <c r="J55" s="30">
        <f t="shared" si="10"/>
        <v>0</v>
      </c>
      <c r="K55" s="30">
        <f t="shared" si="11"/>
        <v>0</v>
      </c>
      <c r="L55" s="30">
        <f t="shared" ref="L55:L67" si="13">C55*I55</f>
        <v>0</v>
      </c>
      <c r="M55" s="80">
        <f t="shared" si="12"/>
        <v>0</v>
      </c>
    </row>
    <row r="56" spans="1:14" x14ac:dyDescent="0.3">
      <c r="A56" s="22" t="s">
        <v>44</v>
      </c>
      <c r="B56" s="22"/>
      <c r="C56" s="22"/>
      <c r="D56" s="22"/>
      <c r="E56" s="27"/>
      <c r="F56" s="30">
        <f t="shared" si="7"/>
        <v>0</v>
      </c>
      <c r="G56" s="30">
        <f t="shared" si="8"/>
        <v>0</v>
      </c>
      <c r="H56" s="30" t="e">
        <f t="shared" si="9"/>
        <v>#DIV/0!</v>
      </c>
      <c r="I56" s="84"/>
      <c r="J56" s="30">
        <f t="shared" si="10"/>
        <v>0</v>
      </c>
      <c r="K56" s="30">
        <f t="shared" si="11"/>
        <v>0</v>
      </c>
      <c r="L56" s="30">
        <f t="shared" si="13"/>
        <v>0</v>
      </c>
      <c r="M56" s="80">
        <f t="shared" si="12"/>
        <v>0</v>
      </c>
    </row>
    <row r="57" spans="1:14" x14ac:dyDescent="0.3">
      <c r="A57" s="22"/>
      <c r="B57" s="22"/>
      <c r="C57" s="22"/>
      <c r="D57" s="22"/>
      <c r="E57" s="27"/>
      <c r="F57" s="30">
        <f t="shared" si="7"/>
        <v>0</v>
      </c>
      <c r="G57" s="30">
        <f t="shared" si="8"/>
        <v>0</v>
      </c>
      <c r="H57" s="30" t="e">
        <f t="shared" si="9"/>
        <v>#DIV/0!</v>
      </c>
      <c r="I57" s="84"/>
      <c r="J57" s="30">
        <f t="shared" si="10"/>
        <v>0</v>
      </c>
      <c r="K57" s="30">
        <f t="shared" si="11"/>
        <v>0</v>
      </c>
      <c r="L57" s="30">
        <f t="shared" si="13"/>
        <v>0</v>
      </c>
      <c r="M57" s="80">
        <f t="shared" si="12"/>
        <v>0</v>
      </c>
    </row>
    <row r="58" spans="1:14" x14ac:dyDescent="0.3">
      <c r="A58" s="22"/>
      <c r="B58" s="22"/>
      <c r="C58" s="22"/>
      <c r="D58" s="22"/>
      <c r="E58" s="27"/>
      <c r="F58" s="30">
        <f t="shared" si="7"/>
        <v>0</v>
      </c>
      <c r="G58" s="30">
        <f t="shared" si="8"/>
        <v>0</v>
      </c>
      <c r="H58" s="30" t="e">
        <f t="shared" si="9"/>
        <v>#DIV/0!</v>
      </c>
      <c r="I58" s="84"/>
      <c r="J58" s="30">
        <f t="shared" si="10"/>
        <v>0</v>
      </c>
      <c r="K58" s="30">
        <f t="shared" si="11"/>
        <v>0</v>
      </c>
      <c r="L58" s="30">
        <f t="shared" si="13"/>
        <v>0</v>
      </c>
      <c r="M58" s="80">
        <f t="shared" si="12"/>
        <v>0</v>
      </c>
    </row>
    <row r="59" spans="1:14" x14ac:dyDescent="0.3">
      <c r="A59" s="22"/>
      <c r="B59" s="22"/>
      <c r="C59" s="22"/>
      <c r="D59" s="22"/>
      <c r="E59" s="27"/>
      <c r="F59" s="30">
        <f t="shared" si="7"/>
        <v>0</v>
      </c>
      <c r="G59" s="30">
        <f t="shared" si="8"/>
        <v>0</v>
      </c>
      <c r="H59" s="30" t="e">
        <f t="shared" si="9"/>
        <v>#DIV/0!</v>
      </c>
      <c r="I59" s="84"/>
      <c r="J59" s="30">
        <f t="shared" si="10"/>
        <v>0</v>
      </c>
      <c r="K59" s="30">
        <f t="shared" si="11"/>
        <v>0</v>
      </c>
      <c r="L59" s="30">
        <f t="shared" si="13"/>
        <v>0</v>
      </c>
      <c r="M59" s="80">
        <f t="shared" si="12"/>
        <v>0</v>
      </c>
    </row>
    <row r="60" spans="1:14" x14ac:dyDescent="0.3">
      <c r="A60" s="22"/>
      <c r="B60" s="22"/>
      <c r="C60" s="22"/>
      <c r="D60" s="22"/>
      <c r="E60" s="27"/>
      <c r="F60" s="30">
        <f t="shared" si="7"/>
        <v>0</v>
      </c>
      <c r="G60" s="30">
        <f t="shared" si="8"/>
        <v>0</v>
      </c>
      <c r="H60" s="30" t="e">
        <f t="shared" si="9"/>
        <v>#DIV/0!</v>
      </c>
      <c r="I60" s="84"/>
      <c r="J60" s="30">
        <f t="shared" si="10"/>
        <v>0</v>
      </c>
      <c r="K60" s="30">
        <f t="shared" si="11"/>
        <v>0</v>
      </c>
      <c r="L60" s="30">
        <f t="shared" si="13"/>
        <v>0</v>
      </c>
      <c r="M60" s="80">
        <f t="shared" si="12"/>
        <v>0</v>
      </c>
    </row>
    <row r="61" spans="1:14" x14ac:dyDescent="0.3">
      <c r="A61" s="22"/>
      <c r="B61" s="22"/>
      <c r="C61" s="22"/>
      <c r="D61" s="22"/>
      <c r="E61" s="27"/>
      <c r="F61" s="30">
        <f t="shared" si="7"/>
        <v>0</v>
      </c>
      <c r="G61" s="30">
        <f t="shared" si="8"/>
        <v>0</v>
      </c>
      <c r="H61" s="30" t="e">
        <f t="shared" si="9"/>
        <v>#DIV/0!</v>
      </c>
      <c r="I61" s="84"/>
      <c r="J61" s="30">
        <f t="shared" si="10"/>
        <v>0</v>
      </c>
      <c r="K61" s="30">
        <f t="shared" si="11"/>
        <v>0</v>
      </c>
      <c r="L61" s="30">
        <f t="shared" si="13"/>
        <v>0</v>
      </c>
      <c r="M61" s="80">
        <f t="shared" si="12"/>
        <v>0</v>
      </c>
    </row>
    <row r="62" spans="1:14" x14ac:dyDescent="0.3">
      <c r="A62" s="22"/>
      <c r="B62" s="22"/>
      <c r="C62" s="22"/>
      <c r="D62" s="22"/>
      <c r="E62" s="27"/>
      <c r="F62" s="30">
        <f t="shared" si="7"/>
        <v>0</v>
      </c>
      <c r="G62" s="30">
        <f t="shared" si="8"/>
        <v>0</v>
      </c>
      <c r="H62" s="30" t="e">
        <f t="shared" si="9"/>
        <v>#DIV/0!</v>
      </c>
      <c r="I62" s="84"/>
      <c r="J62" s="30">
        <f t="shared" si="10"/>
        <v>0</v>
      </c>
      <c r="K62" s="30">
        <f t="shared" si="11"/>
        <v>0</v>
      </c>
      <c r="L62" s="30">
        <f t="shared" si="13"/>
        <v>0</v>
      </c>
      <c r="M62" s="80">
        <f t="shared" si="12"/>
        <v>0</v>
      </c>
    </row>
    <row r="63" spans="1:14" x14ac:dyDescent="0.3">
      <c r="A63" s="22"/>
      <c r="B63" s="22"/>
      <c r="C63" s="22"/>
      <c r="D63" s="22"/>
      <c r="E63" s="27"/>
      <c r="F63" s="30">
        <f t="shared" si="7"/>
        <v>0</v>
      </c>
      <c r="G63" s="30">
        <f t="shared" si="8"/>
        <v>0</v>
      </c>
      <c r="H63" s="30" t="e">
        <f t="shared" si="9"/>
        <v>#DIV/0!</v>
      </c>
      <c r="I63" s="84"/>
      <c r="J63" s="30">
        <f t="shared" si="10"/>
        <v>0</v>
      </c>
      <c r="K63" s="30">
        <f t="shared" si="11"/>
        <v>0</v>
      </c>
      <c r="L63" s="30">
        <f t="shared" si="13"/>
        <v>0</v>
      </c>
      <c r="M63" s="80">
        <f t="shared" si="12"/>
        <v>0</v>
      </c>
    </row>
    <row r="64" spans="1:14" x14ac:dyDescent="0.3">
      <c r="A64" s="22"/>
      <c r="B64" s="22"/>
      <c r="C64" s="22"/>
      <c r="D64" s="22"/>
      <c r="E64" s="27"/>
      <c r="F64" s="30">
        <f t="shared" si="7"/>
        <v>0</v>
      </c>
      <c r="G64" s="30">
        <f t="shared" si="8"/>
        <v>0</v>
      </c>
      <c r="H64" s="30" t="e">
        <f t="shared" si="9"/>
        <v>#DIV/0!</v>
      </c>
      <c r="I64" s="84"/>
      <c r="J64" s="30">
        <f t="shared" si="10"/>
        <v>0</v>
      </c>
      <c r="K64" s="30">
        <f t="shared" si="11"/>
        <v>0</v>
      </c>
      <c r="L64" s="30">
        <f t="shared" si="13"/>
        <v>0</v>
      </c>
      <c r="M64" s="80">
        <f t="shared" si="12"/>
        <v>0</v>
      </c>
    </row>
    <row r="65" spans="1:14" x14ac:dyDescent="0.3">
      <c r="A65" s="22"/>
      <c r="B65" s="22"/>
      <c r="C65" s="22"/>
      <c r="D65" s="22"/>
      <c r="E65" s="27"/>
      <c r="F65" s="30">
        <f t="shared" si="7"/>
        <v>0</v>
      </c>
      <c r="G65" s="30">
        <f t="shared" si="8"/>
        <v>0</v>
      </c>
      <c r="H65" s="30" t="e">
        <f t="shared" si="9"/>
        <v>#DIV/0!</v>
      </c>
      <c r="I65" s="84"/>
      <c r="J65" s="30">
        <f t="shared" si="10"/>
        <v>0</v>
      </c>
      <c r="K65" s="30">
        <f t="shared" si="11"/>
        <v>0</v>
      </c>
      <c r="L65" s="30">
        <f t="shared" si="13"/>
        <v>0</v>
      </c>
      <c r="M65" s="80">
        <f t="shared" si="12"/>
        <v>0</v>
      </c>
    </row>
    <row r="66" spans="1:14" x14ac:dyDescent="0.3">
      <c r="A66" s="22"/>
      <c r="B66" s="22"/>
      <c r="C66" s="22"/>
      <c r="D66" s="22"/>
      <c r="E66" s="27"/>
      <c r="F66" s="30">
        <f t="shared" si="7"/>
        <v>0</v>
      </c>
      <c r="G66" s="30">
        <f t="shared" si="8"/>
        <v>0</v>
      </c>
      <c r="H66" s="30" t="e">
        <f t="shared" si="9"/>
        <v>#DIV/0!</v>
      </c>
      <c r="I66" s="84"/>
      <c r="J66" s="30">
        <f t="shared" si="10"/>
        <v>0</v>
      </c>
      <c r="K66" s="30">
        <f t="shared" si="11"/>
        <v>0</v>
      </c>
      <c r="L66" s="30">
        <f t="shared" si="13"/>
        <v>0</v>
      </c>
      <c r="M66" s="80">
        <f t="shared" si="12"/>
        <v>0</v>
      </c>
    </row>
    <row r="67" spans="1:14" x14ac:dyDescent="0.3">
      <c r="A67" s="22"/>
      <c r="B67" s="22"/>
      <c r="C67" s="22"/>
      <c r="D67" s="22"/>
      <c r="E67" s="27"/>
      <c r="F67" s="30">
        <f t="shared" si="7"/>
        <v>0</v>
      </c>
      <c r="G67" s="30">
        <f t="shared" si="8"/>
        <v>0</v>
      </c>
      <c r="H67" s="30" t="e">
        <f>IF($G$23-G67&lt;0, 0, $G$23-G67)</f>
        <v>#DIV/0!</v>
      </c>
      <c r="I67" s="84"/>
      <c r="J67" s="30">
        <f t="shared" si="10"/>
        <v>0</v>
      </c>
      <c r="K67" s="30">
        <f t="shared" si="11"/>
        <v>0</v>
      </c>
      <c r="L67" s="30">
        <f t="shared" si="13"/>
        <v>0</v>
      </c>
      <c r="M67" s="80">
        <f t="shared" si="12"/>
        <v>0</v>
      </c>
    </row>
    <row r="68" spans="1:14" x14ac:dyDescent="0.3">
      <c r="N68" s="19"/>
    </row>
    <row r="69" spans="1:14" x14ac:dyDescent="0.3">
      <c r="N69" s="19"/>
    </row>
    <row r="70" spans="1:14" x14ac:dyDescent="0.3">
      <c r="M70" s="29"/>
    </row>
    <row r="73" spans="1:14" ht="21" x14ac:dyDescent="0.4">
      <c r="A73" s="104" t="s">
        <v>24</v>
      </c>
      <c r="B73" s="104"/>
      <c r="C73" s="104"/>
      <c r="D73" s="104"/>
      <c r="E73" s="104"/>
      <c r="F73" s="104"/>
      <c r="G73" s="104"/>
      <c r="H73" s="104"/>
      <c r="I73" s="104"/>
      <c r="J73" s="104"/>
      <c r="K73" s="104"/>
      <c r="L73" s="104"/>
      <c r="M73" s="104"/>
    </row>
    <row r="74" spans="1:14" ht="21" x14ac:dyDescent="0.4">
      <c r="A74" s="66"/>
      <c r="B74" s="66"/>
      <c r="C74" s="66"/>
      <c r="D74" s="66"/>
      <c r="E74" s="70" t="s">
        <v>60</v>
      </c>
      <c r="F74" s="66"/>
      <c r="G74" s="66"/>
      <c r="H74" s="66"/>
      <c r="I74" s="66"/>
      <c r="J74" s="66"/>
      <c r="K74" s="66"/>
      <c r="L74" s="66"/>
      <c r="M74" s="66"/>
    </row>
    <row r="75" spans="1:14" ht="19.8" customHeight="1" x14ac:dyDescent="0.3"/>
    <row r="76" spans="1:14" s="10" customFormat="1" ht="46.8" x14ac:dyDescent="0.3">
      <c r="A76" s="62" t="s">
        <v>50</v>
      </c>
      <c r="B76" s="63" t="s">
        <v>38</v>
      </c>
      <c r="C76" s="64" t="s">
        <v>54</v>
      </c>
      <c r="D76" s="62"/>
      <c r="E76" s="62" t="s">
        <v>53</v>
      </c>
      <c r="F76" s="63" t="s">
        <v>38</v>
      </c>
      <c r="G76" s="64" t="s">
        <v>54</v>
      </c>
    </row>
    <row r="77" spans="1:14" s="10" customFormat="1" ht="15.6" x14ac:dyDescent="0.3">
      <c r="B77" s="68" t="s">
        <v>37</v>
      </c>
      <c r="C77" s="69">
        <f>SUMIF(A33:A47, "Associates", M33:M47)</f>
        <v>0</v>
      </c>
      <c r="F77" s="68" t="s">
        <v>37</v>
      </c>
      <c r="G77" s="69">
        <f>SUMIF(A53:A67, "Associates", M53:M67)</f>
        <v>0</v>
      </c>
    </row>
    <row r="78" spans="1:14" s="10" customFormat="1" ht="15.6" x14ac:dyDescent="0.3">
      <c r="B78" s="68" t="s">
        <v>36</v>
      </c>
      <c r="C78" s="69">
        <f>SUMIF(A33:A47, "Bachelor", M33:M47)</f>
        <v>0</v>
      </c>
      <c r="F78" s="68" t="s">
        <v>36</v>
      </c>
      <c r="G78" s="69">
        <f>SUMIF(A53:A67, "Bachelor", M53:M67)</f>
        <v>0</v>
      </c>
    </row>
    <row r="79" spans="1:14" s="10" customFormat="1" ht="15.6" x14ac:dyDescent="0.3">
      <c r="B79" s="68" t="s">
        <v>51</v>
      </c>
      <c r="C79" s="69">
        <f>SUMIF(A33:A47, "Graduate", M33:M47)</f>
        <v>0</v>
      </c>
      <c r="F79" s="68" t="s">
        <v>51</v>
      </c>
      <c r="G79" s="69">
        <f>SUMIF(A53:A67, "Graduate", M53:M67)</f>
        <v>0</v>
      </c>
    </row>
    <row r="80" spans="1:14" s="10" customFormat="1" ht="15.6" x14ac:dyDescent="0.3">
      <c r="B80" s="68" t="s">
        <v>52</v>
      </c>
      <c r="C80" s="69">
        <f>SUMIF(A33:A47, "Guest participant", M33:M47)</f>
        <v>0</v>
      </c>
      <c r="F80" s="68" t="s">
        <v>52</v>
      </c>
      <c r="G80" s="69">
        <f>SUMIF(A53:A67, "Guest participant", M53:M67)</f>
        <v>0</v>
      </c>
    </row>
    <row r="81" spans="1:13" s="10" customFormat="1" ht="16.2" thickBot="1" x14ac:dyDescent="0.35"/>
    <row r="82" spans="1:13" s="10" customFormat="1" ht="16.2" thickBot="1" x14ac:dyDescent="0.35">
      <c r="A82" s="12" t="s">
        <v>54</v>
      </c>
      <c r="M82" s="65">
        <f>SUM(C77:C80,G77:G80)</f>
        <v>0</v>
      </c>
    </row>
    <row r="83" spans="1:13" s="10" customFormat="1" ht="16.2" thickBot="1" x14ac:dyDescent="0.35"/>
    <row r="84" spans="1:13" s="10" customFormat="1" ht="16.2" thickBot="1" x14ac:dyDescent="0.35">
      <c r="A84" s="12" t="s">
        <v>55</v>
      </c>
      <c r="M84" s="65">
        <f>G18</f>
        <v>0</v>
      </c>
    </row>
    <row r="85" spans="1:13" ht="15" thickBot="1" x14ac:dyDescent="0.35"/>
    <row r="86" spans="1:13" ht="19.2" thickTop="1" thickBot="1" x14ac:dyDescent="0.4">
      <c r="A86" s="50" t="s">
        <v>57</v>
      </c>
      <c r="B86" s="51"/>
      <c r="C86" s="51"/>
      <c r="D86" s="52"/>
      <c r="E86" s="52"/>
      <c r="F86" s="52"/>
      <c r="G86" s="51"/>
      <c r="H86" s="82"/>
      <c r="I86" s="82"/>
      <c r="J86" s="82"/>
      <c r="K86" s="82"/>
      <c r="L86" s="83"/>
      <c r="M86" s="81">
        <f>M82+M84</f>
        <v>0</v>
      </c>
    </row>
    <row r="87" spans="1:13" ht="15.6" thickTop="1" thickBot="1" x14ac:dyDescent="0.35">
      <c r="F87" s="28"/>
      <c r="G87" s="28"/>
      <c r="H87" s="28"/>
      <c r="I87" s="28"/>
      <c r="J87" s="28"/>
      <c r="K87" s="28"/>
      <c r="L87" s="28"/>
      <c r="M87" s="28"/>
    </row>
    <row r="88" spans="1:13" ht="19.2" thickTop="1" thickBot="1" x14ac:dyDescent="0.4">
      <c r="A88" s="50" t="s">
        <v>59</v>
      </c>
      <c r="B88" s="51"/>
      <c r="C88" s="51"/>
      <c r="D88" s="52"/>
      <c r="E88" s="52"/>
      <c r="F88" s="52"/>
      <c r="G88" s="51"/>
      <c r="H88" s="82"/>
      <c r="I88" s="82"/>
      <c r="J88" s="82"/>
      <c r="K88" s="82"/>
      <c r="L88" s="83"/>
      <c r="M88" s="59">
        <f>M86-'(1) Expense Detail-Academic'!H82</f>
        <v>0</v>
      </c>
    </row>
    <row r="89" spans="1:13" ht="15" thickTop="1" x14ac:dyDescent="0.3">
      <c r="F89" s="28"/>
      <c r="G89" s="28"/>
      <c r="H89" s="28"/>
      <c r="I89" s="28"/>
      <c r="J89" s="28"/>
      <c r="K89" s="28"/>
      <c r="L89" s="28"/>
      <c r="M89" s="28"/>
    </row>
    <row r="90" spans="1:13" x14ac:dyDescent="0.3">
      <c r="F90" s="28"/>
      <c r="G90" s="28"/>
      <c r="H90" s="28"/>
      <c r="I90" s="28"/>
      <c r="J90" s="28"/>
      <c r="K90" s="28"/>
      <c r="L90" s="28"/>
      <c r="M90" s="28"/>
    </row>
    <row r="91" spans="1:13" x14ac:dyDescent="0.3">
      <c r="F91" s="28"/>
      <c r="G91" s="28"/>
      <c r="H91" s="28"/>
      <c r="I91" s="28"/>
      <c r="J91" s="28"/>
      <c r="K91" s="28"/>
      <c r="L91" s="28"/>
      <c r="M91" s="28"/>
    </row>
  </sheetData>
  <sheetProtection algorithmName="SHA-512" hashValue="wlk6j0w85qP7eWBXEtMcigBy0EPIpb0OXeFjDhF8F9U8j+oTg0YUn0PsflCXDY1Couqv0UA0hqJ843oggR/ylg==" saltValue="dXvOtDxgqMWy+nkQIGw2AQ==" spinCount="100000" sheet="1" objects="1" scenarios="1"/>
  <mergeCells count="15">
    <mergeCell ref="C12:D12"/>
    <mergeCell ref="A1:M1"/>
    <mergeCell ref="A2:M2"/>
    <mergeCell ref="A73:M73"/>
    <mergeCell ref="C13:D13"/>
    <mergeCell ref="C14:D14"/>
    <mergeCell ref="C15:D15"/>
    <mergeCell ref="C16:D16"/>
    <mergeCell ref="C17:D17"/>
    <mergeCell ref="A31:M31"/>
    <mergeCell ref="A26:M26"/>
    <mergeCell ref="A27:M27"/>
    <mergeCell ref="A28:M28"/>
    <mergeCell ref="A29:M29"/>
    <mergeCell ref="A51:M51"/>
  </mergeCells>
  <dataValidations count="2">
    <dataValidation type="list" allowBlank="1" showInputMessage="1" showErrorMessage="1" error="Please Choose Level: Associates, Bachelor, Graduate, or Guest participant." sqref="A53:A67" xr:uid="{1C5E0B8C-222A-4595-87F5-C8B7BC2E5750}">
      <formula1>" , Associates, Bachelor, Graduate, Guest participant"</formula1>
    </dataValidation>
    <dataValidation type="list" allowBlank="1" showInputMessage="1" showErrorMessage="1" sqref="A33:A47" xr:uid="{6D3C385A-4C7C-4CFE-9AD3-0E4EFE023D5B}">
      <formula1>",Associates,Bachelor,Graduate,Guest participant"</formula1>
    </dataValidation>
  </dataValidations>
  <hyperlinks>
    <hyperlink ref="A29" r:id="rId1" xr:uid="{83615EE7-2101-4E23-A742-85A6C43F162B}"/>
  </hyperlinks>
  <pageMargins left="0.7" right="0.7" top="0.75" bottom="0.75" header="0.3" footer="0.3"/>
  <pageSetup orientation="portrait"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420231CDF451247AE004DBE067D029F" ma:contentTypeVersion="4" ma:contentTypeDescription="Create a new document." ma:contentTypeScope="" ma:versionID="d745a521b3974a9df006df2d12b507fc">
  <xsd:schema xmlns:xsd="http://www.w3.org/2001/XMLSchema" xmlns:xs="http://www.w3.org/2001/XMLSchema" xmlns:p="http://schemas.microsoft.com/office/2006/metadata/properties" xmlns:ns2="3716c583-09e2-4e50-8255-62ae4f91286e" targetNamespace="http://schemas.microsoft.com/office/2006/metadata/properties" ma:root="true" ma:fieldsID="59be1fe88ebfae0ee09765a71d67cae1" ns2:_="">
    <xsd:import namespace="3716c583-09e2-4e50-8255-62ae4f91286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16c583-09e2-4e50-8255-62ae4f91286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C9835D0-18E3-4619-839C-720F380061A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C92A27F-68AD-4BE4-851F-9892124BF7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716c583-09e2-4e50-8255-62ae4f91286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(1) Expense Detail-Academic</vt:lpstr>
      <vt:lpstr>(2) Income Detail-Academic</vt:lpstr>
      <vt:lpstr>'(1) Expense Detail-Academic'!Print_Area</vt:lpstr>
    </vt:vector>
  </TitlesOfParts>
  <Manager/>
  <Company>Andrews University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Deby Andvik</dc:creator>
  <cp:keywords/>
  <dc:description/>
  <cp:lastModifiedBy>Maya Wilson</cp:lastModifiedBy>
  <cp:revision/>
  <dcterms:created xsi:type="dcterms:W3CDTF">2008-10-15T16:59:54Z</dcterms:created>
  <dcterms:modified xsi:type="dcterms:W3CDTF">2025-09-28T23:27:51Z</dcterms:modified>
  <cp:category/>
  <cp:contentStatus/>
</cp:coreProperties>
</file>