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mayaw\Desktop\AU Academic Records\Tours\"/>
    </mc:Choice>
  </mc:AlternateContent>
  <xr:revisionPtr revIDLastSave="0" documentId="13_ncr:1_{8D2A8775-90FF-445C-A241-CD2EFAB110BF}" xr6:coauthVersionLast="47" xr6:coauthVersionMax="47" xr10:uidLastSave="{00000000-0000-0000-0000-000000000000}"/>
  <bookViews>
    <workbookView xWindow="28680" yWindow="-120" windowWidth="29040" windowHeight="15720" tabRatio="920" xr2:uid="{6EF2FD4F-48BC-4EEE-B1B8-B1E342D82566}"/>
  </bookViews>
  <sheets>
    <sheet name="(1) Expense Detail-Academic" sheetId="3" r:id="rId1"/>
    <sheet name="(2) Income Detail-Academic" sheetId="4" r:id="rId2"/>
  </sheets>
  <definedNames>
    <definedName name="_xlnm.Print_Area" localSheetId="0">'(1) Expense Detail-Academic'!$A$1:$B$48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calcFeatures>
    </ext>
  </extLst>
</workbook>
</file>

<file path=xl/calcChain.xml><?xml version="1.0" encoding="utf-8"?>
<calcChain xmlns="http://schemas.openxmlformats.org/spreadsheetml/2006/main">
  <c r="D75" i="3" l="1"/>
  <c r="E20" i="4"/>
  <c r="H77" i="3"/>
  <c r="M54" i="4"/>
  <c r="M55" i="4"/>
  <c r="M56" i="4"/>
  <c r="M57" i="4"/>
  <c r="M58" i="4"/>
  <c r="M59" i="4"/>
  <c r="M60" i="4"/>
  <c r="M61" i="4"/>
  <c r="M62" i="4"/>
  <c r="M63" i="4"/>
  <c r="M64" i="4"/>
  <c r="M65" i="4"/>
  <c r="M66" i="4"/>
  <c r="M67" i="4"/>
  <c r="M53" i="4"/>
  <c r="L55" i="4"/>
  <c r="L56" i="4"/>
  <c r="L57" i="4"/>
  <c r="L58" i="4"/>
  <c r="L59" i="4"/>
  <c r="L60" i="4"/>
  <c r="L61" i="4"/>
  <c r="L62" i="4"/>
  <c r="L63" i="4"/>
  <c r="L64" i="4"/>
  <c r="L65" i="4"/>
  <c r="L66" i="4"/>
  <c r="L67" i="4"/>
  <c r="L54" i="4"/>
  <c r="L53" i="4"/>
  <c r="K54" i="4"/>
  <c r="K55" i="4"/>
  <c r="K56" i="4"/>
  <c r="K57" i="4"/>
  <c r="K58" i="4"/>
  <c r="K59" i="4"/>
  <c r="K60" i="4"/>
  <c r="K61" i="4"/>
  <c r="K62" i="4"/>
  <c r="K63" i="4"/>
  <c r="K64" i="4"/>
  <c r="K65" i="4"/>
  <c r="K66" i="4"/>
  <c r="K67" i="4"/>
  <c r="K53" i="4"/>
  <c r="J54" i="4"/>
  <c r="J55" i="4"/>
  <c r="J56" i="4"/>
  <c r="J57" i="4"/>
  <c r="J58" i="4"/>
  <c r="J59" i="4"/>
  <c r="J60" i="4"/>
  <c r="J61" i="4"/>
  <c r="J62" i="4"/>
  <c r="J63" i="4"/>
  <c r="J64" i="4"/>
  <c r="J65" i="4"/>
  <c r="J66" i="4"/>
  <c r="J67" i="4"/>
  <c r="J53" i="4"/>
  <c r="J40" i="4"/>
  <c r="J41" i="4"/>
  <c r="J42" i="4"/>
  <c r="J43" i="4"/>
  <c r="J44" i="4"/>
  <c r="J45" i="4"/>
  <c r="J46" i="4"/>
  <c r="J47" i="4"/>
  <c r="L34" i="4"/>
  <c r="L35" i="4"/>
  <c r="L36" i="4"/>
  <c r="L37" i="4"/>
  <c r="L38" i="4"/>
  <c r="L39" i="4"/>
  <c r="L40" i="4"/>
  <c r="L41" i="4"/>
  <c r="L42" i="4"/>
  <c r="L43" i="4"/>
  <c r="L44" i="4"/>
  <c r="L45" i="4"/>
  <c r="L46" i="4"/>
  <c r="L47" i="4"/>
  <c r="L33" i="4"/>
  <c r="F33" i="4" l="1"/>
  <c r="G33" i="4" s="1"/>
  <c r="G67" i="4"/>
  <c r="F54" i="4"/>
  <c r="G54" i="4" s="1"/>
  <c r="F55" i="4"/>
  <c r="G55" i="4" s="1"/>
  <c r="F56" i="4"/>
  <c r="G56" i="4" s="1"/>
  <c r="F57" i="4"/>
  <c r="G57" i="4" s="1"/>
  <c r="F58" i="4"/>
  <c r="G58" i="4" s="1"/>
  <c r="F59" i="4"/>
  <c r="G59" i="4" s="1"/>
  <c r="F60" i="4"/>
  <c r="G60" i="4" s="1"/>
  <c r="F61" i="4"/>
  <c r="G61" i="4" s="1"/>
  <c r="F62" i="4"/>
  <c r="G62" i="4" s="1"/>
  <c r="F63" i="4"/>
  <c r="G63" i="4" s="1"/>
  <c r="F64" i="4"/>
  <c r="G64" i="4" s="1"/>
  <c r="F65" i="4"/>
  <c r="G65" i="4" s="1"/>
  <c r="F66" i="4"/>
  <c r="G66" i="4" s="1"/>
  <c r="F67" i="4"/>
  <c r="F53" i="4"/>
  <c r="G53" i="4" s="1"/>
  <c r="F36" i="4"/>
  <c r="G36" i="4" s="1"/>
  <c r="F34" i="4"/>
  <c r="G34" i="4" s="1"/>
  <c r="F44" i="4"/>
  <c r="G44" i="4" s="1"/>
  <c r="K44" i="4" s="1"/>
  <c r="M44" i="4" s="1"/>
  <c r="F45" i="4"/>
  <c r="G45" i="4" s="1"/>
  <c r="K45" i="4" s="1"/>
  <c r="M45" i="4" s="1"/>
  <c r="F46" i="4"/>
  <c r="G46" i="4" s="1"/>
  <c r="K46" i="4" s="1"/>
  <c r="M46" i="4" s="1"/>
  <c r="F35" i="4"/>
  <c r="G35" i="4" s="1"/>
  <c r="F37" i="4"/>
  <c r="G37" i="4" s="1"/>
  <c r="F38" i="4"/>
  <c r="G38" i="4" s="1"/>
  <c r="F39" i="4"/>
  <c r="G39" i="4" s="1"/>
  <c r="F40" i="4"/>
  <c r="G40" i="4" s="1"/>
  <c r="K40" i="4" s="1"/>
  <c r="M40" i="4" s="1"/>
  <c r="F41" i="4"/>
  <c r="G41" i="4" s="1"/>
  <c r="K41" i="4" s="1"/>
  <c r="M41" i="4" s="1"/>
  <c r="F42" i="4"/>
  <c r="G42" i="4" s="1"/>
  <c r="K42" i="4" s="1"/>
  <c r="M42" i="4" s="1"/>
  <c r="F43" i="4"/>
  <c r="G43" i="4" s="1"/>
  <c r="K43" i="4" s="1"/>
  <c r="M43" i="4" s="1"/>
  <c r="F47" i="4"/>
  <c r="G47" i="4" s="1"/>
  <c r="K47" i="4" s="1"/>
  <c r="M47" i="4" s="1"/>
  <c r="G18" i="4"/>
  <c r="M84" i="4" s="1"/>
  <c r="A51" i="3"/>
  <c r="H81" i="3" s="1"/>
  <c r="K39" i="4" l="1"/>
  <c r="M39" i="4" s="1"/>
  <c r="J39" i="4"/>
  <c r="K38" i="4"/>
  <c r="M38" i="4" s="1"/>
  <c r="J38" i="4"/>
  <c r="K34" i="4"/>
  <c r="M34" i="4" s="1"/>
  <c r="J34" i="4"/>
  <c r="K35" i="4"/>
  <c r="M35" i="4" s="1"/>
  <c r="J35" i="4"/>
  <c r="K33" i="4"/>
  <c r="M33" i="4" s="1"/>
  <c r="J33" i="4"/>
  <c r="K37" i="4"/>
  <c r="M37" i="4" s="1"/>
  <c r="J37" i="4"/>
  <c r="K36" i="4"/>
  <c r="M36" i="4" s="1"/>
  <c r="J36" i="4"/>
  <c r="A34" i="3"/>
  <c r="H79" i="3" s="1"/>
  <c r="A6" i="3"/>
  <c r="D67" i="3" s="1"/>
  <c r="A19" i="3"/>
  <c r="D68" i="3" s="1"/>
  <c r="D70" i="3" l="1"/>
  <c r="H83" i="3" l="1"/>
  <c r="H85" i="3" l="1"/>
  <c r="G5" i="4" s="1"/>
  <c r="G22" i="4" s="1"/>
  <c r="G23" i="4" s="1"/>
  <c r="H33" i="4" l="1"/>
  <c r="H39" i="4"/>
  <c r="H46" i="4"/>
  <c r="H44" i="4"/>
  <c r="H37" i="4"/>
  <c r="H45" i="4"/>
  <c r="H53" i="4"/>
  <c r="G77" i="4" s="1"/>
  <c r="H65" i="4"/>
  <c r="H64" i="4"/>
  <c r="H66" i="4"/>
  <c r="H43" i="4"/>
  <c r="H63" i="4"/>
  <c r="H42" i="4"/>
  <c r="H62" i="4"/>
  <c r="H41" i="4"/>
  <c r="H61" i="4"/>
  <c r="H40" i="4"/>
  <c r="H60" i="4"/>
  <c r="H38" i="4"/>
  <c r="H59" i="4"/>
  <c r="H58" i="4"/>
  <c r="H36" i="4"/>
  <c r="C80" i="4" s="1"/>
  <c r="H57" i="4"/>
  <c r="H35" i="4"/>
  <c r="C79" i="4" s="1"/>
  <c r="H56" i="4"/>
  <c r="H34" i="4"/>
  <c r="C78" i="4" s="1"/>
  <c r="H55" i="4"/>
  <c r="G79" i="4" s="1"/>
  <c r="H47" i="4"/>
  <c r="H54" i="4"/>
  <c r="H67" i="4"/>
  <c r="C77" i="4"/>
  <c r="G78" i="4"/>
  <c r="G80" i="4" l="1"/>
  <c r="M82" i="4" s="1"/>
  <c r="M86" i="4" s="1"/>
  <c r="M8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Valencia Mawuntu</author>
    <author>Lisa Rollins</author>
  </authors>
  <commentList>
    <comment ref="A6" authorId="0" shapeId="0" xr:uid="{35F479D4-7819-40AA-B51E-8F95CEF2524C}">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A7" authorId="1" shapeId="0" xr:uid="{BF72AAB9-947B-4839-BDF5-BA5604B3F9ED}">
      <text>
        <r>
          <rPr>
            <b/>
            <sz val="9"/>
            <color indexed="81"/>
            <rFont val="Tahoma"/>
            <family val="2"/>
          </rPr>
          <t>Lisa Rollins:</t>
        </r>
        <r>
          <rPr>
            <sz val="9"/>
            <color indexed="81"/>
            <rFont val="Tahoma"/>
            <family val="2"/>
          </rPr>
          <t xml:space="preserve">
Put in an average expense per person of each of the types of expenses. Take the total spent and divide by the number of people to get the average.</t>
        </r>
      </text>
    </comment>
    <comment ref="B7" authorId="1" shapeId="0" xr:uid="{8B155B15-FAC9-4285-B421-6FC60BFC1388}">
      <text>
        <r>
          <rPr>
            <b/>
            <sz val="9"/>
            <color indexed="81"/>
            <rFont val="Tahoma"/>
            <family val="2"/>
          </rPr>
          <t>Lisa Rollins:</t>
        </r>
        <r>
          <rPr>
            <sz val="9"/>
            <color indexed="81"/>
            <rFont val="Tahoma"/>
            <family val="2"/>
          </rPr>
          <t xml:space="preserve">
Use one line for each type of expense: flights, bus, travel insurance, etc.</t>
        </r>
      </text>
    </comment>
    <comment ref="A19" authorId="0" shapeId="0" xr:uid="{DC74FCB1-1FFC-403F-9E4E-F010AFD8A6B0}">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A20" authorId="1" shapeId="0" xr:uid="{901E37A6-811F-4D37-BC9A-FF6E7BC34664}">
      <text>
        <r>
          <rPr>
            <b/>
            <sz val="9"/>
            <color indexed="81"/>
            <rFont val="Tahoma"/>
            <family val="2"/>
          </rPr>
          <t>Lisa Rollins:</t>
        </r>
        <r>
          <rPr>
            <sz val="9"/>
            <color indexed="81"/>
            <rFont val="Tahoma"/>
            <family val="2"/>
          </rPr>
          <t xml:space="preserve">
Put in an average expense per person of each of the types of expenses. Take the total spent and divide by the number of people to get the average.</t>
        </r>
      </text>
    </comment>
    <comment ref="A34" authorId="0" shapeId="0" xr:uid="{8E9B7D8A-EB97-458B-AAD2-1235615BA31F}">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B34" authorId="1" shapeId="0" xr:uid="{791C8D17-75BF-494D-9486-EBFB7C9A5007}">
      <text>
        <r>
          <rPr>
            <b/>
            <sz val="9"/>
            <color indexed="81"/>
            <rFont val="Tahoma"/>
            <family val="2"/>
          </rPr>
          <t>Lisa Rollins:</t>
        </r>
        <r>
          <rPr>
            <sz val="9"/>
            <color indexed="81"/>
            <rFont val="Tahoma"/>
            <family val="2"/>
          </rPr>
          <t xml:space="preserve">
If you feel that you can't really divide up an amount per person or if there are expenses that are easier to enter as a lump sum, enter them here.</t>
        </r>
      </text>
    </comment>
    <comment ref="B35" authorId="1" shapeId="0" xr:uid="{569EE3D1-F9B6-440A-86D5-C0D41C0D5256}">
      <text>
        <r>
          <rPr>
            <b/>
            <sz val="9"/>
            <color indexed="81"/>
            <rFont val="Tahoma"/>
            <family val="2"/>
          </rPr>
          <t>Lisa Rollins:</t>
        </r>
        <r>
          <rPr>
            <sz val="9"/>
            <color indexed="81"/>
            <rFont val="Tahoma"/>
            <family val="2"/>
          </rPr>
          <t xml:space="preserve">
Use one line for each type of expense.</t>
        </r>
      </text>
    </comment>
    <comment ref="A51" authorId="0" shapeId="0" xr:uid="{72854E01-C43C-4B6E-8593-21459BFCDA72}">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B52" authorId="1" shapeId="0" xr:uid="{B565E624-091E-4FF8-A335-44B2E9BC1AA4}">
      <text>
        <r>
          <rPr>
            <b/>
            <sz val="9"/>
            <color indexed="81"/>
            <rFont val="Tahoma"/>
            <family val="2"/>
          </rPr>
          <t>Lisa Rollins:</t>
        </r>
        <r>
          <rPr>
            <sz val="9"/>
            <color indexed="81"/>
            <rFont val="Tahoma"/>
            <family val="2"/>
          </rPr>
          <t xml:space="preserve">
Use one line for each contract.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Valencia Mawuntu</author>
  </authors>
  <commentList>
    <comment ref="A32" authorId="0" shapeId="0" xr:uid="{ACD4627F-32FF-442F-967F-C35B335FE84A}">
      <text>
        <r>
          <rPr>
            <b/>
            <sz val="9"/>
            <color indexed="81"/>
            <rFont val="Tahoma"/>
            <family val="2"/>
          </rPr>
          <t>Valencia Mawuntu:</t>
        </r>
        <r>
          <rPr>
            <sz val="9"/>
            <color indexed="81"/>
            <rFont val="Tahoma"/>
            <family val="2"/>
          </rPr>
          <t xml:space="preserve">
You can add/adjust the levels by using the drop down arrow.
You can delete the information in the cell, if not needed.</t>
        </r>
      </text>
    </comment>
    <comment ref="B32" authorId="0" shapeId="0" xr:uid="{7F8D2E8F-9C0A-4533-854F-67284EAF468B}">
      <text>
        <r>
          <rPr>
            <b/>
            <sz val="9"/>
            <color indexed="81"/>
            <rFont val="Tahoma"/>
            <family val="2"/>
          </rPr>
          <t>Valencia Mawuntu:</t>
        </r>
        <r>
          <rPr>
            <sz val="9"/>
            <color indexed="81"/>
            <rFont val="Tahoma"/>
            <family val="2"/>
          </rPr>
          <t xml:space="preserve">
This is important to note for each types of participants. Usually students that are in a different campus or part of an MOU are charged a different tuition rate.
</t>
        </r>
      </text>
    </comment>
    <comment ref="C32" authorId="0" shapeId="0" xr:uid="{3F5CF030-8446-4DAD-B15D-80CB0811D231}">
      <text>
        <r>
          <rPr>
            <b/>
            <sz val="9"/>
            <color indexed="81"/>
            <rFont val="Tahoma"/>
            <family val="2"/>
          </rPr>
          <t>Valencia Mawuntu:</t>
        </r>
        <r>
          <rPr>
            <sz val="9"/>
            <color indexed="81"/>
            <rFont val="Tahoma"/>
            <family val="2"/>
          </rPr>
          <t xml:space="preserve">
This will drive the Total calculations in column J, K, L
</t>
        </r>
      </text>
    </comment>
    <comment ref="D32" authorId="0" shapeId="0" xr:uid="{01430B98-11C0-4D5D-9382-78D658A73336}">
      <text>
        <r>
          <rPr>
            <b/>
            <sz val="9"/>
            <color indexed="81"/>
            <rFont val="Tahoma"/>
            <family val="2"/>
          </rPr>
          <t>Valencia Mawuntu:</t>
        </r>
        <r>
          <rPr>
            <sz val="9"/>
            <color indexed="81"/>
            <rFont val="Tahoma"/>
            <family val="2"/>
          </rPr>
          <t xml:space="preserve">
For guest participants, put "0".
</t>
        </r>
      </text>
    </comment>
    <comment ref="E32" authorId="0" shapeId="0" xr:uid="{32D45084-41D5-4D00-AA5D-D47A81EE68E9}">
      <text>
        <r>
          <rPr>
            <b/>
            <sz val="9"/>
            <color indexed="81"/>
            <rFont val="Tahoma"/>
            <family val="2"/>
          </rPr>
          <t>Valencia Mawuntu:</t>
        </r>
        <r>
          <rPr>
            <sz val="9"/>
            <color indexed="81"/>
            <rFont val="Tahoma"/>
            <family val="2"/>
          </rPr>
          <t xml:space="preserve">
For guest participants, put "0".</t>
        </r>
      </text>
    </comment>
    <comment ref="F32" authorId="0" shapeId="0" xr:uid="{D679270D-ED17-474F-8009-68DA303A53B9}">
      <text>
        <r>
          <rPr>
            <b/>
            <sz val="9"/>
            <color indexed="81"/>
            <rFont val="Tahoma"/>
            <family val="2"/>
          </rPr>
          <t>Valencia Mawuntu:</t>
        </r>
        <r>
          <rPr>
            <sz val="9"/>
            <color indexed="81"/>
            <rFont val="Tahoma"/>
            <family val="2"/>
          </rPr>
          <t xml:space="preserve">
Formula = Base Tuition Per Credit Rate for the respective program X (100-CM%)</t>
        </r>
      </text>
    </comment>
    <comment ref="G32" authorId="0" shapeId="0" xr:uid="{D3B43ECA-6B5B-4B38-9134-340F03789080}">
      <text>
        <r>
          <rPr>
            <b/>
            <sz val="9"/>
            <color indexed="81"/>
            <rFont val="Tahoma"/>
            <family val="2"/>
          </rPr>
          <t>Valencia Mawuntu:</t>
        </r>
        <r>
          <rPr>
            <sz val="9"/>
            <color indexed="81"/>
            <rFont val="Tahoma"/>
            <family val="2"/>
          </rPr>
          <t xml:space="preserve">
Formula = Column D "# of Credits per Student" x Column F "Tuition per credit after CM% per student"
</t>
        </r>
      </text>
    </comment>
    <comment ref="H32" authorId="0" shapeId="0" xr:uid="{DF7413CA-CEC4-49CC-A55B-5BFBDF54ED42}">
      <text>
        <r>
          <rPr>
            <b/>
            <sz val="9"/>
            <color indexed="81"/>
            <rFont val="Tahoma"/>
            <family val="2"/>
          </rPr>
          <t>Valencia Mawuntu:</t>
        </r>
        <r>
          <rPr>
            <sz val="9"/>
            <color indexed="81"/>
            <rFont val="Tahoma"/>
            <family val="2"/>
          </rPr>
          <t xml:space="preserve">
IF Amount in Column G (Tuition used for Trip per Student) is less than the "Cost Per Paying Participant", Suggested Fee is to cover the difference.
IF Amount in Column G (Tuition used for Trip per Student) is more than the "Cost Per Paying Participant", Suggested Fee is shown as $0. The committee agreed that all Tours should have Fees. Hence you will use the Suggested Fee as a good starting amount for you to decide how much fees you would like to charge the students in each programs. If suggested fee is $0, it is up to you on what the Actual Fees rate is going to be.</t>
        </r>
      </text>
    </comment>
    <comment ref="I32" authorId="0" shapeId="0" xr:uid="{634BA7D5-E9AD-4EEF-AC5C-75D32CBA0BE2}">
      <text>
        <r>
          <rPr>
            <b/>
            <sz val="9"/>
            <color indexed="81"/>
            <rFont val="Tahoma"/>
            <family val="2"/>
          </rPr>
          <t>Valencia Mawuntu:</t>
        </r>
        <r>
          <rPr>
            <sz val="9"/>
            <color indexed="81"/>
            <rFont val="Tahoma"/>
            <family val="2"/>
          </rPr>
          <t xml:space="preserve">
Use the SUGGESTED Fee to decide what your ACTUAL Fee to charge is going to be for each type of students/participants.
</t>
        </r>
      </text>
    </comment>
    <comment ref="K32" authorId="0" shapeId="0" xr:uid="{58F48262-B467-4744-BFEC-C40A81940C02}">
      <text>
        <r>
          <rPr>
            <b/>
            <sz val="9"/>
            <color indexed="81"/>
            <rFont val="Tahoma"/>
            <family val="2"/>
          </rPr>
          <t>Valencia Mawuntu:</t>
        </r>
        <r>
          <rPr>
            <sz val="9"/>
            <color indexed="81"/>
            <rFont val="Tahoma"/>
            <family val="2"/>
          </rPr>
          <t xml:space="preserve">
Formula = Column C "Number of participants in each program" x Column G "Total Tuition Used per Trip"</t>
        </r>
      </text>
    </comment>
    <comment ref="L32" authorId="0" shapeId="0" xr:uid="{5C12189F-3CCC-4AB6-94CE-8C5180DE07F0}">
      <text>
        <r>
          <rPr>
            <b/>
            <sz val="9"/>
            <color indexed="81"/>
            <rFont val="Tahoma"/>
            <family val="2"/>
          </rPr>
          <t>Valencia Mawuntu:</t>
        </r>
        <r>
          <rPr>
            <sz val="9"/>
            <color indexed="81"/>
            <rFont val="Tahoma"/>
            <family val="2"/>
          </rPr>
          <t xml:space="preserve">
Formula = Column C "Number of Participants in each Program" X ACTUAL Fee to charge per paying participant
</t>
        </r>
      </text>
    </comment>
    <comment ref="A52" authorId="0" shapeId="0" xr:uid="{09F6B2D4-2A73-47DD-845C-19C4E48D2697}">
      <text>
        <r>
          <rPr>
            <b/>
            <sz val="9"/>
            <color indexed="81"/>
            <rFont val="Tahoma"/>
            <family val="2"/>
          </rPr>
          <t>Valencia Mawuntu:</t>
        </r>
        <r>
          <rPr>
            <sz val="9"/>
            <color indexed="81"/>
            <rFont val="Tahoma"/>
            <family val="2"/>
          </rPr>
          <t xml:space="preserve">
You can add/adjust the levels by using the drop down arrow.
You can delete the iinfromation 
in the cell, if not needed.</t>
        </r>
      </text>
    </comment>
    <comment ref="B52" authorId="0" shapeId="0" xr:uid="{5898381E-DE1B-4D48-9953-CC47BFC62BE4}">
      <text>
        <r>
          <rPr>
            <b/>
            <sz val="9"/>
            <color indexed="81"/>
            <rFont val="Tahoma"/>
            <family val="2"/>
          </rPr>
          <t>Valencia Mawuntu:</t>
        </r>
        <r>
          <rPr>
            <sz val="9"/>
            <color indexed="81"/>
            <rFont val="Tahoma"/>
            <family val="2"/>
          </rPr>
          <t xml:space="preserve">
This is important to note for each types of participants. Usually students that are in a different campus or part of an MOU are charged a different tuition rate.
</t>
        </r>
      </text>
    </comment>
    <comment ref="C52" authorId="0" shapeId="0" xr:uid="{35E88D5B-344A-4BE4-98C3-AFC02F237BA1}">
      <text>
        <r>
          <rPr>
            <b/>
            <sz val="9"/>
            <color indexed="81"/>
            <rFont val="Tahoma"/>
            <family val="2"/>
          </rPr>
          <t>Valencia Mawuntu:</t>
        </r>
        <r>
          <rPr>
            <sz val="9"/>
            <color indexed="81"/>
            <rFont val="Tahoma"/>
            <family val="2"/>
          </rPr>
          <t xml:space="preserve">
This will drive the Total calculations in column J, K, L
</t>
        </r>
      </text>
    </comment>
    <comment ref="D52" authorId="0" shapeId="0" xr:uid="{C2AF4749-DC1F-4F1C-9F9E-DD6B3BE765E1}">
      <text>
        <r>
          <rPr>
            <b/>
            <sz val="9"/>
            <color indexed="81"/>
            <rFont val="Tahoma"/>
            <family val="2"/>
          </rPr>
          <t>Valencia Mawuntu:</t>
        </r>
        <r>
          <rPr>
            <sz val="9"/>
            <color indexed="81"/>
            <rFont val="Tahoma"/>
            <family val="2"/>
          </rPr>
          <t xml:space="preserve">
For guest participants, put "0".
</t>
        </r>
      </text>
    </comment>
    <comment ref="E52" authorId="0" shapeId="0" xr:uid="{CADBB816-5AC2-4283-9FCC-3251A86582E4}">
      <text>
        <r>
          <rPr>
            <b/>
            <sz val="9"/>
            <color indexed="81"/>
            <rFont val="Tahoma"/>
            <family val="2"/>
          </rPr>
          <t>Valencia Mawuntu:</t>
        </r>
        <r>
          <rPr>
            <sz val="9"/>
            <color indexed="81"/>
            <rFont val="Tahoma"/>
            <family val="2"/>
          </rPr>
          <t xml:space="preserve">
For guest participants, put "0".</t>
        </r>
      </text>
    </comment>
    <comment ref="F52" authorId="0" shapeId="0" xr:uid="{F714B95B-A39E-4356-99B2-C37C41BEAB0F}">
      <text>
        <r>
          <rPr>
            <b/>
            <sz val="9"/>
            <color indexed="81"/>
            <rFont val="Tahoma"/>
            <family val="2"/>
          </rPr>
          <t>Valencia Mawuntu:</t>
        </r>
        <r>
          <rPr>
            <sz val="9"/>
            <color indexed="81"/>
            <rFont val="Tahoma"/>
            <family val="2"/>
          </rPr>
          <t xml:space="preserve">
Formula = Base Tuition Per Credit Rate for the respective program x (100-CM%) x APS%</t>
        </r>
      </text>
    </comment>
    <comment ref="G52" authorId="0" shapeId="0" xr:uid="{BBDA2456-1322-4FE9-AD8A-7CBA77F9A83B}">
      <text>
        <r>
          <rPr>
            <b/>
            <sz val="9"/>
            <color indexed="81"/>
            <rFont val="Tahoma"/>
            <family val="2"/>
          </rPr>
          <t>Valencia Mawuntu:</t>
        </r>
        <r>
          <rPr>
            <sz val="9"/>
            <color indexed="81"/>
            <rFont val="Tahoma"/>
            <family val="2"/>
          </rPr>
          <t xml:space="preserve">
Formula = Column D "# of Credits per Student" x Column F "Tuition per credit after CM% ans APS% per student"
</t>
        </r>
      </text>
    </comment>
    <comment ref="H52" authorId="0" shapeId="0" xr:uid="{6FB4BF13-5E94-4158-8D06-D2320949C44A}">
      <text>
        <r>
          <rPr>
            <b/>
            <sz val="9"/>
            <color indexed="81"/>
            <rFont val="Tahoma"/>
            <family val="2"/>
          </rPr>
          <t>Valencia Mawuntu:</t>
        </r>
        <r>
          <rPr>
            <sz val="9"/>
            <color indexed="81"/>
            <rFont val="Tahoma"/>
            <family val="2"/>
          </rPr>
          <t xml:space="preserve">
IF Amount in Column G (Tuition used for Trip per Student) is less than the "Cost Per Paying Participant", Suggested Fee is to cover the difference.
IF Amount in Column G (Tuition used for Trip per Student) is more than the "Cost Per Paying Participant", Suggested Fee is shown as $0. The committee agreed that all Tours should have Fees. Hence you will use the Suggested Fee as a good starting amount for you to decide how much fees you would like to charge the students in each programs. If suggested fee is $0, it is up to you on what the Actual Fees rate is going to be.</t>
        </r>
      </text>
    </comment>
    <comment ref="I52" authorId="0" shapeId="0" xr:uid="{C138550D-C613-45E5-AAC6-AD99385A40C3}">
      <text>
        <r>
          <rPr>
            <b/>
            <sz val="9"/>
            <color indexed="81"/>
            <rFont val="Tahoma"/>
            <family val="2"/>
          </rPr>
          <t>Valencia Mawuntu:</t>
        </r>
        <r>
          <rPr>
            <sz val="9"/>
            <color indexed="81"/>
            <rFont val="Tahoma"/>
            <family val="2"/>
          </rPr>
          <t xml:space="preserve">
Use the SUGGESTED Fee to decide what your ACTUAL Fee to charge is going to be for each type of students/participants.
</t>
        </r>
      </text>
    </comment>
    <comment ref="K52" authorId="0" shapeId="0" xr:uid="{74EC3617-B96B-4A12-A3D0-B5FC77769441}">
      <text>
        <r>
          <rPr>
            <b/>
            <sz val="9"/>
            <color indexed="81"/>
            <rFont val="Tahoma"/>
            <family val="2"/>
          </rPr>
          <t>Valencia Mawuntu:</t>
        </r>
        <r>
          <rPr>
            <sz val="9"/>
            <color indexed="81"/>
            <rFont val="Tahoma"/>
            <family val="2"/>
          </rPr>
          <t xml:space="preserve">
Formula = Column C "Number of participants in each program" x Column G "Total Tuition Used per Trip"</t>
        </r>
      </text>
    </comment>
    <comment ref="L52" authorId="0" shapeId="0" xr:uid="{CB12E3E1-3735-4CB1-8D24-DD39427EF1D0}">
      <text>
        <r>
          <rPr>
            <b/>
            <sz val="9"/>
            <color indexed="81"/>
            <rFont val="Tahoma"/>
            <family val="2"/>
          </rPr>
          <t>Valencia Mawuntu:</t>
        </r>
        <r>
          <rPr>
            <sz val="9"/>
            <color indexed="81"/>
            <rFont val="Tahoma"/>
            <family val="2"/>
          </rPr>
          <t xml:space="preserve">
Formula = Column C "Number of Participants in each Program" X ACTUAL Fee to charge per paying participant</t>
        </r>
      </text>
    </comment>
  </commentList>
</comments>
</file>

<file path=xl/sharedStrings.xml><?xml version="1.0" encoding="utf-8"?>
<sst xmlns="http://schemas.openxmlformats.org/spreadsheetml/2006/main" count="135" uniqueCount="93">
  <si>
    <t>x</t>
  </si>
  <si>
    <t>=</t>
  </si>
  <si>
    <t xml:space="preserve"> </t>
  </si>
  <si>
    <t>Transportation (air, bus, etc.), travel insurance</t>
  </si>
  <si>
    <t>Room and Board, entrance fees, etc.</t>
  </si>
  <si>
    <t>Other General Expenses (NOT per person)</t>
  </si>
  <si>
    <t>Amount</t>
  </si>
  <si>
    <t>Description</t>
  </si>
  <si>
    <t>TRANSPORTATION: Flights, bus, car rental, travel insurance</t>
  </si>
  <si>
    <t>Other (tips, equipment)</t>
  </si>
  <si>
    <t>Total # of Paying Partipants</t>
  </si>
  <si>
    <t xml:space="preserve">Account Number </t>
  </si>
  <si>
    <t>Teacher's Name</t>
  </si>
  <si>
    <t>Subtotal of expenses per person</t>
  </si>
  <si>
    <t>Teaching Contract Expenses</t>
  </si>
  <si>
    <t>Teaching Contracts Expense</t>
  </si>
  <si>
    <t>(Automatically Transferred from above)</t>
  </si>
  <si>
    <r>
      <t xml:space="preserve">Travel Expenses </t>
    </r>
    <r>
      <rPr>
        <b/>
        <u/>
        <sz val="14"/>
        <color indexed="8"/>
        <rFont val="Aptos"/>
        <family val="2"/>
      </rPr>
      <t>per person</t>
    </r>
    <r>
      <rPr>
        <sz val="14"/>
        <color indexed="8"/>
        <rFont val="Aptos"/>
        <family val="2"/>
      </rPr>
      <t xml:space="preserve"> (include faculty/staff)</t>
    </r>
  </si>
  <si>
    <r>
      <t xml:space="preserve">Other General Expenses </t>
    </r>
    <r>
      <rPr>
        <b/>
        <u/>
        <sz val="14"/>
        <color indexed="8"/>
        <rFont val="Aptos"/>
        <family val="2"/>
      </rPr>
      <t>NOT</t>
    </r>
    <r>
      <rPr>
        <b/>
        <sz val="14"/>
        <color indexed="8"/>
        <rFont val="Aptos"/>
        <family val="2"/>
      </rPr>
      <t xml:space="preserve"> per person</t>
    </r>
  </si>
  <si>
    <r>
      <t xml:space="preserve">Travel Expenses </t>
    </r>
    <r>
      <rPr>
        <sz val="12"/>
        <color theme="1"/>
        <rFont val="Aptos"/>
        <family val="2"/>
      </rPr>
      <t>per person</t>
    </r>
  </si>
  <si>
    <r>
      <t xml:space="preserve">Contingency </t>
    </r>
    <r>
      <rPr>
        <sz val="12"/>
        <color theme="1"/>
        <rFont val="Aptos"/>
        <family val="2"/>
      </rPr>
      <t>(Should be at least 5% of expenses not including contracts)</t>
    </r>
  </si>
  <si>
    <t>Total per person expenses</t>
  </si>
  <si>
    <t>Total Expense</t>
  </si>
  <si>
    <t>USE THE SUMMARY BELOW TO COMPLETE THE APPLICATION FORM</t>
  </si>
  <si>
    <t>Income Details for Overnight Trip Offering Academic Credit</t>
  </si>
  <si>
    <t>Expense Details for Overnight Trip Offering Academic Credit</t>
  </si>
  <si>
    <t>APS % (for Fall/Spring only)</t>
  </si>
  <si>
    <t>Notes (if applicable)</t>
  </si>
  <si>
    <t>$ Amount</t>
  </si>
  <si>
    <t>Total other income funding this trip</t>
  </si>
  <si>
    <t>Cost per Paying Participants needing to be covered by Tuition and Fees</t>
  </si>
  <si>
    <t>Round up</t>
  </si>
  <si>
    <t>SUMMER TRIP</t>
  </si>
  <si>
    <t>Bachelor</t>
  </si>
  <si>
    <t>Associates</t>
  </si>
  <si>
    <t>Level</t>
  </si>
  <si>
    <t>TUITION AND FEES ESTIMATE</t>
  </si>
  <si>
    <t xml:space="preserve">To complete the tables below, you will need to enter the correct amounts under the "Tuition Per Credit" column. </t>
  </si>
  <si>
    <t>FALL/SPRING TRIP</t>
  </si>
  <si>
    <t>Guest participant</t>
  </si>
  <si>
    <t>Contribution Margin (CM) % Required (minimum of 35%)</t>
  </si>
  <si>
    <t>Level
(drop down choice)</t>
  </si>
  <si>
    <t>(for Bachelor level only)</t>
  </si>
  <si>
    <t>Locked cells</t>
  </si>
  <si>
    <t>SUMMER</t>
  </si>
  <si>
    <t>Graduate</t>
  </si>
  <si>
    <t>Guest Participant</t>
  </si>
  <si>
    <t>FALL/SPRING</t>
  </si>
  <si>
    <t>Total Tuition + Fees from Paying Participants</t>
  </si>
  <si>
    <t>Other Income Funding This Trip (Not including Tuition + Fees)</t>
  </si>
  <si>
    <t>OTHER INCOME FUNDING THIS TRIP (not including tuition + fees)</t>
  </si>
  <si>
    <t>Total Trip Income</t>
  </si>
  <si>
    <t>Total Trip Expenses</t>
  </si>
  <si>
    <t>Net Bottom line (cannot be a negative bottom line)</t>
  </si>
  <si>
    <t>(all cells below are automatically filled once above tables are completed)</t>
  </si>
  <si>
    <t>(Automatically calculated)</t>
  </si>
  <si>
    <t>(MANUALLY ENTERED, # should match Application)</t>
  </si>
  <si>
    <t>Add Additional Contingency amount on this line if the 5% automatically calculated below is not sufficient for your trip.</t>
  </si>
  <si>
    <t>Total Contract amounts + Benefits (22% already included in the left gray cell)</t>
  </si>
  <si>
    <t>22% benefits is for FICA, SS, Unemployment, Workmens Comp, etc.</t>
  </si>
  <si>
    <t>Program/Campus/MOU</t>
  </si>
  <si>
    <t># of Credits
(Per Student)</t>
  </si>
  <si>
    <t>Hover over the header to view notes, if any.</t>
  </si>
  <si>
    <t>Tuition per Credit
after CM %
(Per Student)</t>
  </si>
  <si>
    <t>Total Tuition Used for Trip
(Per Student)</t>
  </si>
  <si>
    <t>ACTUAL Fee to charge
(Per Paying Participant)</t>
  </si>
  <si>
    <t>SUGGESTED Fee (Per Paying Participant)</t>
  </si>
  <si>
    <t>Tuition $
Per Credit in Bulletin
(Per Student)</t>
  </si>
  <si>
    <t>TOTAL TUITION</t>
  </si>
  <si>
    <t>TOTAL FEE</t>
  </si>
  <si>
    <t>TOTAL INCOME FROM PAYING PARTICIPANTS</t>
  </si>
  <si>
    <t>Number of Participants
in each Program/Campus/MOU</t>
  </si>
  <si>
    <t>Tuition per Credit
after CM % and APS%
(Per Student)</t>
  </si>
  <si>
    <t>Total Tuiton + Actual Fee (Per Participant)</t>
  </si>
  <si>
    <t>ACTUAL Fee
to charge
(Per Paying Participant)</t>
  </si>
  <si>
    <t>PLEASE COMPLETE EXPENSE DETAIL TAB FIRST!!!</t>
  </si>
  <si>
    <t>!!! PLEASE COMPLETE EXPENSE DETAIL TAB FIRST !!!</t>
  </si>
  <si>
    <t>ROOM &amp; BOARD: hotels, entrace fees, etc</t>
  </si>
  <si>
    <t xml:space="preserve"># of Faculty/Staff/Sponsors: </t>
  </si>
  <si>
    <t xml:space="preserve"># of Students (Paying participant): </t>
  </si>
  <si>
    <t xml:space="preserve"># of Community Guests (Paying participant): </t>
  </si>
  <si>
    <t>(Automatically transferred from tab Expense Detail)</t>
  </si>
  <si>
    <t>TOTAL # of ALL types of Participants</t>
  </si>
  <si>
    <t>Example: Field Trip Expense</t>
  </si>
  <si>
    <t>Example: 11-1930-XXXX-XX</t>
  </si>
  <si>
    <t>https://bulletin.andrews.edu/content.php?catoid=23&amp;navoid=5551</t>
  </si>
  <si>
    <t>The tuition information can be found in the "Academic Program Tuition and Fees" under the financial information section of the academic bulletin. Please ensure correct academic year is chosen from the drop down that aligns with semester of travel. Click the link below:</t>
  </si>
  <si>
    <t xml:space="preserve">Summer </t>
  </si>
  <si>
    <t xml:space="preserve">Fall </t>
  </si>
  <si>
    <t xml:space="preserve">Spring </t>
  </si>
  <si>
    <t>insert year</t>
  </si>
  <si>
    <t>Indicate Semester and Year Travel Will Take Place:</t>
  </si>
  <si>
    <r>
      <t>Indicate Semester and Year Travel Will Take Place:</t>
    </r>
    <r>
      <rPr>
        <b/>
        <sz val="14"/>
        <color rgb="FFFF0000"/>
        <rFont val="Aptos"/>
        <family val="2"/>
      </rPr>
      <t xml:space="preserve"> [Insert Semester and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</si>
</sst>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x14ac:knownFonts="1">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u/>
      <sz val="11"/>
      <color theme="10"/>
      <name val="Calibri"/>
      <family val="2"/>
    </font>
    <font>
      <sz val="11"/>
      <color theme="1"/>
      <name val="Aptos"/>
      <family val="2"/>
    </font>
    <font>
      <sz val="16"/>
      <color theme="1"/>
      <name val="Aptos"/>
      <family val="2"/>
    </font>
    <font>
      <b/>
      <sz val="12"/>
      <color theme="1"/>
      <name val="Aptos"/>
      <family val="2"/>
    </font>
    <font>
      <sz val="11"/>
      <color indexed="8"/>
      <name val="Aptos"/>
      <family val="2"/>
    </font>
    <font>
      <b/>
      <sz val="11"/>
      <color theme="1"/>
      <name val="Aptos"/>
      <family val="2"/>
    </font>
    <font>
      <b/>
      <sz val="10"/>
      <color theme="0"/>
      <name val="Aptos"/>
      <family val="2"/>
    </font>
    <font>
      <sz val="11"/>
      <color theme="0"/>
      <name val="Aptos"/>
      <family val="2"/>
    </font>
    <font>
      <b/>
      <sz val="12"/>
      <color theme="0"/>
      <name val="Aptos"/>
      <family val="2"/>
    </font>
    <font>
      <b/>
      <sz val="13"/>
      <color theme="0"/>
      <name val="Aptos"/>
      <family val="2"/>
    </font>
    <font>
      <i/>
      <sz val="11"/>
      <color rgb="FFFF0000"/>
      <name val="Aptos"/>
      <family val="2"/>
    </font>
    <font>
      <b/>
      <sz val="14"/>
      <color theme="1" tint="0.34998626667073579"/>
      <name val="Aptos"/>
      <family val="2"/>
    </font>
    <font>
      <sz val="14"/>
      <color theme="1"/>
      <name val="Aptos"/>
      <family val="2"/>
    </font>
    <font>
      <b/>
      <u/>
      <sz val="14"/>
      <color indexed="8"/>
      <name val="Aptos"/>
      <family val="2"/>
    </font>
    <font>
      <sz val="14"/>
      <color indexed="8"/>
      <name val="Aptos"/>
      <family val="2"/>
    </font>
    <font>
      <b/>
      <sz val="14"/>
      <color indexed="8"/>
      <name val="Aptos"/>
      <family val="2"/>
    </font>
    <font>
      <sz val="12"/>
      <color theme="1"/>
      <name val="Aptos"/>
      <family val="2"/>
    </font>
    <font>
      <b/>
      <sz val="14"/>
      <color theme="0"/>
      <name val="Aptos"/>
      <family val="2"/>
    </font>
    <font>
      <i/>
      <sz val="12"/>
      <color rgb="FFFF0000"/>
      <name val="Aptos"/>
      <family val="2"/>
    </font>
    <font>
      <b/>
      <sz val="14"/>
      <color theme="1"/>
      <name val="Aptos"/>
      <family val="2"/>
    </font>
    <font>
      <b/>
      <i/>
      <sz val="11"/>
      <color rgb="FFFF0000"/>
      <name val="Aptos"/>
      <family val="2"/>
    </font>
    <font>
      <b/>
      <u/>
      <sz val="12"/>
      <color theme="0"/>
      <name val="Aptos"/>
      <family val="2"/>
    </font>
    <font>
      <b/>
      <sz val="16"/>
      <color rgb="FFFFFF00"/>
      <name val="Aptos"/>
      <family val="2"/>
    </font>
    <font>
      <b/>
      <i/>
      <u/>
      <sz val="11"/>
      <color rgb="FF0070C0"/>
      <name val="Calibri"/>
      <family val="2"/>
    </font>
    <font>
      <b/>
      <sz val="16"/>
      <color theme="0"/>
      <name val="Aptos"/>
      <family val="2"/>
    </font>
    <font>
      <b/>
      <i/>
      <sz val="12"/>
      <color theme="0"/>
      <name val="Aptos"/>
      <family val="2"/>
    </font>
    <font>
      <i/>
      <sz val="11"/>
      <color theme="1"/>
      <name val="Aptos"/>
      <family val="2"/>
    </font>
    <font>
      <b/>
      <sz val="11"/>
      <color rgb="FFFF0000"/>
      <name val="Aptos"/>
      <family val="2"/>
    </font>
    <font>
      <b/>
      <sz val="14"/>
      <color rgb="FFFF0000"/>
      <name val="Aptos"/>
      <family val="2"/>
    </font>
    <font>
      <b/>
      <sz val="14"/>
      <name val="Aptos"/>
      <family val="2"/>
    </font>
    <font>
      <sz val="11"/>
      <name val="Aptos"/>
      <family val="2"/>
    </font>
  </fonts>
  <fills count="1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99CCFF"/>
        <bgColor indexed="64"/>
      </patternFill>
    </fill>
    <fill>
      <patternFill patternType="solid">
        <fgColor theme="8" tint="0.79998168889431442"/>
        <bgColor indexed="64"/>
      </patternFill>
    </fill>
    <fill>
      <patternFill patternType="solid">
        <fgColor rgb="FFBFBFBF"/>
        <bgColor indexed="64"/>
      </patternFill>
    </fill>
    <fill>
      <patternFill patternType="solid">
        <fgColor rgb="FFEEECE1"/>
        <bgColor indexed="64"/>
      </patternFill>
    </fill>
    <fill>
      <patternFill patternType="solid">
        <fgColor theme="3" tint="-0.249977111117893"/>
        <bgColor indexed="64"/>
      </patternFill>
    </fill>
    <fill>
      <patternFill patternType="solid">
        <fgColor rgb="FFFFFF00"/>
        <bgColor indexed="64"/>
      </patternFill>
    </fill>
    <fill>
      <patternFill patternType="solid">
        <fgColor rgb="FFD9D9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ck">
        <color rgb="FFFF0000"/>
      </left>
      <right/>
      <top/>
      <bottom/>
      <diagonal/>
    </border>
    <border>
      <left/>
      <right/>
      <top style="thin">
        <color indexed="64"/>
      </top>
      <bottom/>
      <diagonal/>
    </border>
    <border>
      <left style="thin">
        <color indexed="64"/>
      </left>
      <right style="thin">
        <color indexed="64"/>
      </right>
      <top/>
      <bottom/>
      <diagonal/>
    </border>
    <border>
      <left/>
      <right style="thin">
        <color theme="1"/>
      </right>
      <top style="thin">
        <color theme="1"/>
      </top>
      <bottom style="thin">
        <color theme="1"/>
      </bottom>
      <diagonal/>
    </border>
    <border>
      <left/>
      <right style="thick">
        <color rgb="FFFF0000"/>
      </right>
      <top style="thick">
        <color rgb="FFFF0000"/>
      </top>
      <bottom style="thick">
        <color rgb="FFFF0000"/>
      </bottom>
      <diagonal/>
    </border>
    <border>
      <left/>
      <right/>
      <top style="thin">
        <color theme="1"/>
      </top>
      <bottom style="thin">
        <color theme="1"/>
      </bottom>
      <diagonal/>
    </border>
    <border>
      <left style="thin">
        <color indexed="64"/>
      </left>
      <right style="thin">
        <color indexed="64"/>
      </right>
      <top style="thin">
        <color indexed="64"/>
      </top>
      <bottom/>
      <diagonal/>
    </border>
  </borders>
  <cellStyleXfs count="7">
    <xf numFmtId="0" fontId="0" fillId="0" borderId="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43" fontId="5" fillId="0" borderId="0" applyFont="0" applyFill="0" applyBorder="0" applyAlignment="0" applyProtection="0"/>
    <xf numFmtId="9" fontId="5" fillId="0" borderId="0" applyFont="0" applyFill="0" applyBorder="0" applyAlignment="0" applyProtection="0"/>
  </cellStyleXfs>
  <cellXfs count="124">
    <xf numFmtId="0" fontId="0" fillId="0" borderId="0" xfId="0"/>
    <xf numFmtId="44" fontId="10" fillId="0" borderId="5" xfId="1" applyFont="1" applyBorder="1" applyProtection="1">
      <protection locked="0"/>
    </xf>
    <xf numFmtId="44" fontId="7" fillId="0" borderId="5" xfId="1" applyFont="1" applyBorder="1" applyProtection="1">
      <protection locked="0"/>
    </xf>
    <xf numFmtId="44" fontId="7" fillId="0" borderId="6" xfId="1" applyFont="1" applyBorder="1" applyProtection="1">
      <protection locked="0"/>
    </xf>
    <xf numFmtId="44" fontId="10" fillId="0" borderId="11" xfId="1" applyFont="1" applyBorder="1" applyProtection="1">
      <protection locked="0"/>
    </xf>
    <xf numFmtId="44" fontId="10" fillId="0" borderId="11" xfId="1" applyFont="1" applyFill="1" applyBorder="1" applyProtection="1">
      <protection locked="0"/>
    </xf>
    <xf numFmtId="44" fontId="7" fillId="0" borderId="5" xfId="1" applyFont="1" applyFill="1"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0" fontId="7" fillId="0" borderId="0" xfId="0" applyFont="1" applyProtection="1">
      <protection locked="0"/>
    </xf>
    <xf numFmtId="0" fontId="22" fillId="0" borderId="0" xfId="0" applyFont="1" applyProtection="1">
      <protection locked="0"/>
    </xf>
    <xf numFmtId="0" fontId="7" fillId="0" borderId="0" xfId="0" applyFont="1" applyAlignment="1" applyProtection="1">
      <alignment horizontal="center" vertical="top"/>
      <protection locked="0"/>
    </xf>
    <xf numFmtId="0" fontId="9" fillId="0" borderId="0" xfId="0" applyFont="1" applyProtection="1">
      <protection locked="0"/>
    </xf>
    <xf numFmtId="0" fontId="26" fillId="0" borderId="0" xfId="0" applyFont="1" applyAlignment="1" applyProtection="1">
      <alignment horizontal="right"/>
      <protection locked="0"/>
    </xf>
    <xf numFmtId="0" fontId="26" fillId="0" borderId="0" xfId="0" applyFont="1" applyProtection="1">
      <protection locked="0"/>
    </xf>
    <xf numFmtId="0" fontId="18" fillId="0" borderId="0" xfId="0" applyFont="1" applyProtection="1">
      <protection locked="0"/>
    </xf>
    <xf numFmtId="44" fontId="7" fillId="0" borderId="0" xfId="0" applyNumberFormat="1" applyFont="1" applyProtection="1">
      <protection locked="0"/>
    </xf>
    <xf numFmtId="9" fontId="7" fillId="0" borderId="1" xfId="0" applyNumberFormat="1" applyFont="1" applyBorder="1" applyProtection="1">
      <protection locked="0"/>
    </xf>
    <xf numFmtId="9" fontId="7" fillId="0" borderId="0" xfId="0" applyNumberFormat="1" applyFont="1" applyProtection="1">
      <protection locked="0"/>
    </xf>
    <xf numFmtId="0" fontId="11" fillId="0" borderId="0" xfId="0" applyFont="1" applyProtection="1">
      <protection locked="0"/>
    </xf>
    <xf numFmtId="9" fontId="7" fillId="0" borderId="1" xfId="6" applyFont="1" applyBorder="1" applyProtection="1">
      <protection locked="0"/>
    </xf>
    <xf numFmtId="9" fontId="7" fillId="0" borderId="0" xfId="6" applyFont="1" applyBorder="1" applyProtection="1">
      <protection locked="0"/>
    </xf>
    <xf numFmtId="0" fontId="7" fillId="0" borderId="1" xfId="0" applyFont="1" applyBorder="1" applyProtection="1">
      <protection locked="0"/>
    </xf>
    <xf numFmtId="0" fontId="7" fillId="0" borderId="1" xfId="0" applyFont="1" applyBorder="1" applyAlignment="1" applyProtection="1">
      <alignment horizontal="center"/>
      <protection locked="0"/>
    </xf>
    <xf numFmtId="0" fontId="7" fillId="0" borderId="0" xfId="0" applyFont="1" applyAlignment="1" applyProtection="1">
      <alignment horizontal="center"/>
      <protection locked="0"/>
    </xf>
    <xf numFmtId="0" fontId="27" fillId="0" borderId="0" xfId="2" applyFont="1" applyFill="1" applyAlignment="1" applyProtection="1">
      <alignment horizontal="center" wrapText="1" shrinkToFit="1"/>
      <protection locked="0"/>
    </xf>
    <xf numFmtId="0" fontId="14" fillId="0" borderId="0" xfId="0" applyFont="1" applyAlignment="1" applyProtection="1">
      <alignment horizontal="center" wrapText="1" shrinkToFit="1"/>
      <protection locked="0"/>
    </xf>
    <xf numFmtId="43" fontId="7" fillId="0" borderId="1" xfId="5" applyFont="1" applyBorder="1" applyProtection="1">
      <protection locked="0"/>
    </xf>
    <xf numFmtId="43" fontId="7" fillId="0" borderId="0" xfId="5" applyFont="1" applyProtection="1">
      <protection locked="0"/>
    </xf>
    <xf numFmtId="43" fontId="11" fillId="0" borderId="0" xfId="0" applyNumberFormat="1" applyFont="1" applyProtection="1">
      <protection locked="0"/>
    </xf>
    <xf numFmtId="43" fontId="7" fillId="3" borderId="1" xfId="5" applyFont="1" applyFill="1" applyBorder="1" applyProtection="1"/>
    <xf numFmtId="44" fontId="7" fillId="8" borderId="1" xfId="0" applyNumberFormat="1" applyFont="1" applyFill="1" applyBorder="1"/>
    <xf numFmtId="44" fontId="7" fillId="2" borderId="1" xfId="0" applyNumberFormat="1" applyFont="1" applyFill="1" applyBorder="1"/>
    <xf numFmtId="44" fontId="11" fillId="2" borderId="1" xfId="1" applyFont="1" applyFill="1" applyBorder="1" applyProtection="1"/>
    <xf numFmtId="0" fontId="18" fillId="0" borderId="0" xfId="0" applyFont="1" applyAlignment="1" applyProtection="1">
      <alignment horizontal="center" vertical="top"/>
      <protection locked="0"/>
    </xf>
    <xf numFmtId="0" fontId="9" fillId="3" borderId="4" xfId="0" applyFont="1" applyFill="1" applyBorder="1" applyProtection="1">
      <protection locked="0"/>
    </xf>
    <xf numFmtId="44" fontId="22" fillId="0" borderId="0" xfId="1" applyFont="1" applyProtection="1">
      <protection locked="0"/>
    </xf>
    <xf numFmtId="44" fontId="7" fillId="0" borderId="0" xfId="1" applyFont="1" applyProtection="1">
      <protection locked="0"/>
    </xf>
    <xf numFmtId="0" fontId="8" fillId="0" borderId="0" xfId="0" applyFont="1" applyAlignment="1" applyProtection="1">
      <alignment horizontal="center"/>
      <protection locked="0"/>
    </xf>
    <xf numFmtId="0" fontId="14"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5" fillId="0" borderId="0" xfId="0" applyFont="1" applyProtection="1">
      <protection locked="0"/>
    </xf>
    <xf numFmtId="0" fontId="22" fillId="0" borderId="0" xfId="0" applyFont="1" applyAlignment="1" applyProtection="1">
      <alignment horizontal="center"/>
      <protection locked="0"/>
    </xf>
    <xf numFmtId="44" fontId="22" fillId="0" borderId="0" xfId="1" applyFont="1" applyFill="1" applyBorder="1" applyProtection="1">
      <protection locked="0"/>
    </xf>
    <xf numFmtId="0" fontId="16" fillId="0" borderId="0" xfId="0" applyFont="1" applyAlignment="1" applyProtection="1">
      <alignment vertical="top"/>
      <protection locked="0"/>
    </xf>
    <xf numFmtId="44" fontId="7" fillId="0" borderId="0" xfId="1" applyFont="1" applyFill="1" applyBorder="1" applyAlignment="1" applyProtection="1">
      <protection locked="0"/>
    </xf>
    <xf numFmtId="0" fontId="24" fillId="0" borderId="0" xfId="0" applyFont="1" applyAlignment="1" applyProtection="1">
      <alignment vertical="top"/>
      <protection locked="0"/>
    </xf>
    <xf numFmtId="44" fontId="7" fillId="5" borderId="0" xfId="1" applyFont="1" applyFill="1" applyBorder="1" applyAlignment="1" applyProtection="1">
      <protection locked="0"/>
    </xf>
    <xf numFmtId="0" fontId="25" fillId="4" borderId="3" xfId="0" applyFont="1" applyFill="1" applyBorder="1" applyProtection="1">
      <protection locked="0"/>
    </xf>
    <xf numFmtId="0" fontId="18" fillId="9" borderId="2" xfId="0" applyFont="1" applyFill="1" applyBorder="1" applyProtection="1">
      <protection locked="0"/>
    </xf>
    <xf numFmtId="0" fontId="18" fillId="4" borderId="2" xfId="0" applyFont="1" applyFill="1" applyBorder="1" applyProtection="1">
      <protection locked="0"/>
    </xf>
    <xf numFmtId="0" fontId="7" fillId="0" borderId="15" xfId="0" applyFont="1" applyBorder="1" applyProtection="1">
      <protection locked="0"/>
    </xf>
    <xf numFmtId="44" fontId="9" fillId="2" borderId="1" xfId="1" applyFont="1" applyFill="1" applyBorder="1" applyProtection="1"/>
    <xf numFmtId="44" fontId="9" fillId="2" borderId="0" xfId="1" applyFont="1" applyFill="1" applyProtection="1"/>
    <xf numFmtId="44" fontId="22" fillId="2" borderId="0" xfId="1" applyFont="1" applyFill="1" applyBorder="1" applyProtection="1"/>
    <xf numFmtId="44" fontId="22" fillId="2" borderId="4" xfId="1" applyFont="1" applyFill="1" applyBorder="1" applyProtection="1"/>
    <xf numFmtId="44" fontId="22" fillId="2" borderId="14" xfId="1" applyFont="1" applyFill="1" applyBorder="1" applyAlignment="1" applyProtection="1"/>
    <xf numFmtId="44" fontId="25" fillId="4" borderId="13" xfId="0" applyNumberFormat="1" applyFont="1" applyFill="1" applyBorder="1"/>
    <xf numFmtId="0" fontId="11" fillId="3" borderId="1" xfId="0" applyFont="1" applyFill="1" applyBorder="1" applyAlignment="1" applyProtection="1">
      <alignment horizontal="center"/>
      <protection locked="0"/>
    </xf>
    <xf numFmtId="44" fontId="22" fillId="13" borderId="14" xfId="1" applyFont="1" applyFill="1" applyBorder="1" applyAlignment="1" applyProtection="1"/>
    <xf numFmtId="0" fontId="9" fillId="0" borderId="0" xfId="0" applyFont="1" applyAlignment="1" applyProtection="1">
      <alignment horizontal="center" vertical="center"/>
      <protection locked="0"/>
    </xf>
    <xf numFmtId="0" fontId="9" fillId="12" borderId="1" xfId="0" applyFont="1" applyFill="1" applyBorder="1" applyAlignment="1" applyProtection="1">
      <alignment horizontal="center" vertical="center"/>
      <protection locked="0"/>
    </xf>
    <xf numFmtId="0" fontId="9" fillId="12" borderId="1" xfId="0" applyFont="1" applyFill="1" applyBorder="1" applyAlignment="1" applyProtection="1">
      <alignment horizontal="center" vertical="center" wrapText="1"/>
      <protection locked="0"/>
    </xf>
    <xf numFmtId="44" fontId="9" fillId="13" borderId="14" xfId="0" applyNumberFormat="1" applyFont="1" applyFill="1" applyBorder="1" applyProtection="1">
      <protection locked="0"/>
    </xf>
    <xf numFmtId="0" fontId="30" fillId="6" borderId="0" xfId="0" applyFont="1" applyFill="1" applyAlignment="1" applyProtection="1">
      <alignment horizontal="center"/>
      <protection locked="0"/>
    </xf>
    <xf numFmtId="0" fontId="11" fillId="9" borderId="1" xfId="0" applyFont="1" applyFill="1" applyBorder="1" applyAlignment="1" applyProtection="1">
      <alignment horizontal="center" vertical="center"/>
      <protection locked="0"/>
    </xf>
    <xf numFmtId="0" fontId="22" fillId="0" borderId="1" xfId="0" applyFont="1" applyBorder="1"/>
    <xf numFmtId="44" fontId="22" fillId="0" borderId="1" xfId="1" applyFont="1" applyBorder="1" applyProtection="1"/>
    <xf numFmtId="0" fontId="31" fillId="6" borderId="0" xfId="0" applyFont="1" applyFill="1" applyAlignment="1" applyProtection="1">
      <alignment horizontal="center" vertical="center"/>
      <protection locked="0"/>
    </xf>
    <xf numFmtId="44" fontId="9" fillId="2" borderId="3" xfId="0" applyNumberFormat="1" applyFont="1" applyFill="1" applyBorder="1"/>
    <xf numFmtId="44" fontId="22" fillId="13" borderId="14" xfId="1" applyFont="1" applyFill="1" applyBorder="1" applyProtection="1"/>
    <xf numFmtId="0" fontId="16" fillId="0" borderId="0" xfId="0" applyFont="1" applyProtection="1">
      <protection locked="0"/>
    </xf>
    <xf numFmtId="0" fontId="16" fillId="0" borderId="0" xfId="0" applyFont="1" applyAlignment="1" applyProtection="1">
      <alignment horizontal="right"/>
      <protection locked="0"/>
    </xf>
    <xf numFmtId="0" fontId="32" fillId="0" borderId="0" xfId="0" applyFont="1" applyProtection="1">
      <protection locked="0"/>
    </xf>
    <xf numFmtId="0" fontId="11" fillId="0" borderId="1" xfId="0" applyFont="1" applyBorder="1" applyAlignment="1" applyProtection="1">
      <alignment horizontal="center" wrapText="1"/>
      <protection locked="0"/>
    </xf>
    <xf numFmtId="0" fontId="11" fillId="3" borderId="1" xfId="0" applyFont="1" applyFill="1" applyBorder="1" applyAlignment="1" applyProtection="1">
      <alignment horizontal="center" wrapText="1"/>
      <protection locked="0"/>
    </xf>
    <xf numFmtId="0" fontId="33" fillId="0" borderId="0" xfId="0" applyFont="1" applyAlignment="1" applyProtection="1">
      <alignment horizontal="left" vertical="top"/>
      <protection locked="0"/>
    </xf>
    <xf numFmtId="43" fontId="11" fillId="3" borderId="1" xfId="0" applyNumberFormat="1" applyFont="1" applyFill="1" applyBorder="1"/>
    <xf numFmtId="44" fontId="25" fillId="4" borderId="19" xfId="0" applyNumberFormat="1" applyFont="1" applyFill="1" applyBorder="1"/>
    <xf numFmtId="0" fontId="7" fillId="4" borderId="20" xfId="0" applyFont="1" applyFill="1" applyBorder="1" applyProtection="1">
      <protection locked="0"/>
    </xf>
    <xf numFmtId="0" fontId="7" fillId="4" borderId="18" xfId="0" applyFont="1" applyFill="1" applyBorder="1" applyProtection="1">
      <protection locked="0"/>
    </xf>
    <xf numFmtId="43" fontId="7" fillId="0" borderId="1" xfId="5" applyFont="1" applyFill="1" applyBorder="1" applyProtection="1">
      <protection locked="0"/>
    </xf>
    <xf numFmtId="1" fontId="22" fillId="13" borderId="7" xfId="1" applyNumberFormat="1" applyFont="1" applyFill="1" applyBorder="1" applyProtection="1">
      <protection locked="0"/>
    </xf>
    <xf numFmtId="44" fontId="22" fillId="10" borderId="1" xfId="1" applyFont="1" applyFill="1" applyBorder="1" applyProtection="1">
      <protection locked="0"/>
    </xf>
    <xf numFmtId="44" fontId="22" fillId="10" borderId="21" xfId="1" applyFont="1" applyFill="1" applyBorder="1" applyProtection="1">
      <protection locked="0"/>
    </xf>
    <xf numFmtId="1" fontId="7" fillId="0" borderId="1" xfId="0" applyNumberFormat="1" applyFont="1" applyBorder="1" applyProtection="1">
      <protection locked="0"/>
    </xf>
    <xf numFmtId="44" fontId="7" fillId="0" borderId="5" xfId="1" applyFont="1" applyBorder="1" applyAlignment="1" applyProtection="1">
      <alignment horizontal="left"/>
      <protection locked="0"/>
    </xf>
    <xf numFmtId="0" fontId="17" fillId="0" borderId="0" xfId="3" applyFont="1" applyAlignment="1" applyProtection="1">
      <alignment horizontal="left" vertical="top"/>
      <protection locked="0"/>
    </xf>
    <xf numFmtId="0" fontId="7" fillId="0" borderId="1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8" fillId="10"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0" fontId="9" fillId="0" borderId="3"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7" fillId="0" borderId="1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23" fillId="6" borderId="0" xfId="0" applyFont="1" applyFill="1" applyAlignment="1" applyProtection="1">
      <alignment horizontal="center"/>
      <protection locked="0"/>
    </xf>
    <xf numFmtId="0" fontId="17" fillId="7" borderId="0" xfId="3" applyFont="1" applyFill="1" applyAlignment="1" applyProtection="1">
      <alignment horizontal="center" vertical="top"/>
      <protection locked="0"/>
    </xf>
    <xf numFmtId="0" fontId="7" fillId="0" borderId="3"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4" fillId="7" borderId="0" xfId="3" applyFont="1" applyFill="1" applyAlignment="1" applyProtection="1">
      <alignment horizontal="center" vertical="top" wrapText="1"/>
      <protection locked="0"/>
    </xf>
    <xf numFmtId="0" fontId="30" fillId="6" borderId="0" xfId="0" applyFont="1" applyFill="1" applyAlignment="1" applyProtection="1">
      <alignment horizontal="center"/>
      <protection locked="0"/>
    </xf>
    <xf numFmtId="0" fontId="7" fillId="0" borderId="3"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28" fillId="11" borderId="0" xfId="0" applyFont="1" applyFill="1" applyAlignment="1" applyProtection="1">
      <alignment horizontal="center"/>
      <protection locked="0"/>
    </xf>
    <xf numFmtId="0" fontId="7" fillId="0" borderId="0" xfId="0" applyFont="1" applyAlignment="1" applyProtection="1">
      <alignment horizontal="center"/>
      <protection locked="0"/>
    </xf>
    <xf numFmtId="0" fontId="29" fillId="0" borderId="0" xfId="2" applyFont="1" applyFill="1" applyAlignment="1" applyProtection="1">
      <alignment horizontal="center" wrapText="1" shrinkToFit="1"/>
      <protection locked="0"/>
    </xf>
    <xf numFmtId="0" fontId="35" fillId="7" borderId="0" xfId="3" applyFont="1" applyFill="1" applyAlignment="1" applyProtection="1">
      <alignment horizontal="center" vertical="top"/>
      <protection locked="0"/>
    </xf>
    <xf numFmtId="0" fontId="35" fillId="7" borderId="0" xfId="0" applyFont="1" applyFill="1" applyProtection="1">
      <protection locked="0"/>
    </xf>
    <xf numFmtId="0" fontId="35" fillId="7" borderId="0" xfId="0" applyFont="1" applyFill="1" applyAlignment="1" applyProtection="1">
      <alignment horizontal="right"/>
      <protection locked="0"/>
    </xf>
    <xf numFmtId="0" fontId="35" fillId="7" borderId="7" xfId="0" applyFont="1" applyFill="1" applyBorder="1" applyAlignment="1" applyProtection="1">
      <alignment horizontal="left"/>
      <protection locked="0"/>
    </xf>
    <xf numFmtId="0" fontId="35" fillId="7" borderId="0" xfId="0" applyFont="1" applyFill="1" applyAlignment="1" applyProtection="1">
      <alignment horizontal="left" vertical="top"/>
      <protection locked="0"/>
    </xf>
    <xf numFmtId="0" fontId="36" fillId="0" borderId="0" xfId="0" applyFont="1" applyProtection="1">
      <protection locked="0"/>
    </xf>
  </cellXfs>
  <cellStyles count="7">
    <cellStyle name="Comma" xfId="5" builtinId="3"/>
    <cellStyle name="Currency" xfId="1" builtinId="4"/>
    <cellStyle name="Hyperlink" xfId="2" builtinId="8"/>
    <cellStyle name="Normal" xfId="0" builtinId="0"/>
    <cellStyle name="Normal 2" xfId="3" xr:uid="{3635C2D8-798E-4129-9610-669071E1CD08}"/>
    <cellStyle name="Normal 3" xfId="4" xr:uid="{0B436C66-4928-44B9-9AB4-07CD897336F4}"/>
    <cellStyle name="Percent" xfId="6" builtinId="5"/>
  </cellStyles>
  <dxfs count="0"/>
  <tableStyles count="0" defaultTableStyle="TableStyleMedium9" defaultPivotStyle="PivotStyleLight16"/>
  <colors>
    <mruColors>
      <color rgb="FFEEECE1"/>
      <color rgb="FFD9D9D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bulletin.andrews.edu/content.php?catoid=23&amp;navoid=5545"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757A-C987-4FD2-808E-E44F613F70E7}">
  <sheetPr codeName="Sheet5">
    <tabColor rgb="FF0070C0"/>
    <pageSetUpPr fitToPage="1"/>
  </sheetPr>
  <dimension ref="A1:P86"/>
  <sheetViews>
    <sheetView tabSelected="1" zoomScaleNormal="100" workbookViewId="0">
      <selection sqref="A1:H1"/>
    </sheetView>
  </sheetViews>
  <sheetFormatPr defaultColWidth="8.77734375" defaultRowHeight="14.4" x14ac:dyDescent="0.3"/>
  <cols>
    <col min="1" max="1" width="18.44140625" style="9" customWidth="1"/>
    <col min="2" max="2" width="75.44140625" style="9" customWidth="1"/>
    <col min="3" max="3" width="8.77734375" style="9"/>
    <col min="4" max="4" width="18.44140625" style="9" customWidth="1"/>
    <col min="5" max="5" width="8.77734375" style="9"/>
    <col min="6" max="6" width="11.44140625" style="9" customWidth="1"/>
    <col min="7" max="7" width="7.44140625" style="9" customWidth="1"/>
    <col min="8" max="8" width="18.109375" style="9" customWidth="1"/>
    <col min="9" max="9" width="11.77734375" style="9" bestFit="1" customWidth="1"/>
    <col min="10" max="10" width="10.109375" style="9" customWidth="1"/>
    <col min="11" max="11" width="6" style="9" customWidth="1"/>
    <col min="12" max="12" width="11.109375" style="9" bestFit="1" customWidth="1"/>
    <col min="13" max="14" width="8.77734375" style="9"/>
    <col min="15" max="15" width="11.109375" style="9" bestFit="1" customWidth="1"/>
    <col min="16" max="16" width="13.6640625" style="9" customWidth="1"/>
    <col min="17" max="17" width="8.77734375" style="9"/>
    <col min="18" max="18" width="6.109375" style="9" customWidth="1"/>
    <col min="19" max="16384" width="8.77734375" style="9"/>
  </cols>
  <sheetData>
    <row r="1" spans="1:16" ht="18" x14ac:dyDescent="0.3">
      <c r="A1" s="108" t="s">
        <v>25</v>
      </c>
      <c r="B1" s="108"/>
      <c r="C1" s="108"/>
      <c r="D1" s="108"/>
      <c r="E1" s="108"/>
      <c r="F1" s="108"/>
      <c r="G1" s="108"/>
      <c r="H1" s="108"/>
      <c r="I1" s="11"/>
      <c r="J1" s="11"/>
      <c r="K1" s="11"/>
      <c r="L1" s="11"/>
      <c r="M1" s="11"/>
      <c r="N1" s="11"/>
      <c r="O1" s="11"/>
      <c r="P1" s="11"/>
    </row>
    <row r="2" spans="1:16" ht="18" x14ac:dyDescent="0.3">
      <c r="A2" s="118" t="s">
        <v>92</v>
      </c>
      <c r="B2" s="118"/>
      <c r="C2" s="118"/>
      <c r="D2" s="118"/>
      <c r="E2" s="118"/>
      <c r="F2" s="118"/>
      <c r="G2" s="118"/>
      <c r="H2" s="118"/>
      <c r="I2" s="77" t="s">
        <v>75</v>
      </c>
      <c r="J2" s="11"/>
      <c r="K2" s="11"/>
      <c r="L2" s="11"/>
      <c r="M2" s="11"/>
      <c r="N2" s="11"/>
      <c r="O2" s="11"/>
      <c r="P2" s="11"/>
    </row>
    <row r="3" spans="1:16" ht="15" customHeight="1" x14ac:dyDescent="0.3">
      <c r="A3" s="88"/>
      <c r="B3" s="34"/>
      <c r="C3" s="11"/>
      <c r="D3" s="11"/>
      <c r="E3" s="11"/>
      <c r="F3" s="11"/>
      <c r="G3" s="11"/>
      <c r="H3" s="11"/>
      <c r="I3" s="11"/>
      <c r="J3" s="11"/>
      <c r="K3" s="11"/>
      <c r="L3" s="11"/>
      <c r="M3" s="11"/>
      <c r="N3" s="11"/>
      <c r="O3" s="11"/>
      <c r="P3" s="11"/>
    </row>
    <row r="4" spans="1:16" ht="18" x14ac:dyDescent="0.35">
      <c r="A4" s="94" t="s">
        <v>17</v>
      </c>
      <c r="B4" s="94"/>
      <c r="C4" s="94"/>
      <c r="D4" s="94"/>
      <c r="E4" s="94"/>
      <c r="F4" s="94"/>
      <c r="G4" s="94"/>
      <c r="H4" s="94"/>
    </row>
    <row r="5" spans="1:16" ht="15.6" x14ac:dyDescent="0.3">
      <c r="A5" s="35" t="s">
        <v>6</v>
      </c>
      <c r="B5" s="95" t="s">
        <v>7</v>
      </c>
      <c r="C5" s="95"/>
      <c r="D5" s="95"/>
      <c r="E5" s="95"/>
      <c r="F5" s="95"/>
      <c r="G5" s="95"/>
      <c r="H5" s="95"/>
    </row>
    <row r="6" spans="1:16" ht="15.6" x14ac:dyDescent="0.3">
      <c r="A6" s="70">
        <f>SUM(A7:A17)</f>
        <v>0</v>
      </c>
      <c r="B6" s="96" t="s">
        <v>8</v>
      </c>
      <c r="C6" s="97"/>
      <c r="D6" s="97"/>
      <c r="E6" s="97"/>
      <c r="F6" s="97"/>
      <c r="G6" s="97"/>
      <c r="H6" s="98"/>
    </row>
    <row r="7" spans="1:16" x14ac:dyDescent="0.3">
      <c r="A7" s="1"/>
      <c r="B7" s="89"/>
      <c r="C7" s="90"/>
      <c r="D7" s="90"/>
      <c r="E7" s="90"/>
      <c r="F7" s="90"/>
      <c r="G7" s="90"/>
      <c r="H7" s="90"/>
    </row>
    <row r="8" spans="1:16" x14ac:dyDescent="0.3">
      <c r="A8" s="1"/>
      <c r="B8" s="89"/>
      <c r="C8" s="90"/>
      <c r="D8" s="90"/>
      <c r="E8" s="90"/>
      <c r="F8" s="90"/>
      <c r="G8" s="90"/>
      <c r="H8" s="90"/>
    </row>
    <row r="9" spans="1:16" x14ac:dyDescent="0.3">
      <c r="A9" s="1"/>
      <c r="B9" s="89"/>
      <c r="C9" s="90"/>
      <c r="D9" s="90"/>
      <c r="E9" s="90"/>
      <c r="F9" s="90"/>
      <c r="G9" s="90"/>
      <c r="H9" s="90"/>
    </row>
    <row r="10" spans="1:16" x14ac:dyDescent="0.3">
      <c r="A10" s="1"/>
      <c r="B10" s="89"/>
      <c r="C10" s="90"/>
      <c r="D10" s="90"/>
      <c r="E10" s="90"/>
      <c r="F10" s="90"/>
      <c r="G10" s="90"/>
      <c r="H10" s="90"/>
    </row>
    <row r="11" spans="1:16" x14ac:dyDescent="0.3">
      <c r="A11" s="1"/>
      <c r="B11" s="89"/>
      <c r="C11" s="90"/>
      <c r="D11" s="90"/>
      <c r="E11" s="90"/>
      <c r="F11" s="90"/>
      <c r="G11" s="90"/>
      <c r="H11" s="90"/>
    </row>
    <row r="12" spans="1:16" x14ac:dyDescent="0.3">
      <c r="A12" s="2"/>
      <c r="B12" s="89"/>
      <c r="C12" s="90"/>
      <c r="D12" s="90"/>
      <c r="E12" s="90"/>
      <c r="F12" s="90"/>
      <c r="G12" s="90"/>
      <c r="H12" s="90"/>
    </row>
    <row r="13" spans="1:16" x14ac:dyDescent="0.3">
      <c r="A13" s="2"/>
      <c r="B13" s="89"/>
      <c r="C13" s="90"/>
      <c r="D13" s="90"/>
      <c r="E13" s="90"/>
      <c r="F13" s="90"/>
      <c r="G13" s="90"/>
      <c r="H13" s="90"/>
    </row>
    <row r="14" spans="1:16" x14ac:dyDescent="0.3">
      <c r="A14" s="87"/>
      <c r="B14" s="89"/>
      <c r="C14" s="90"/>
      <c r="D14" s="90"/>
      <c r="E14" s="90"/>
      <c r="F14" s="90"/>
      <c r="G14" s="90"/>
      <c r="H14" s="90"/>
    </row>
    <row r="15" spans="1:16" x14ac:dyDescent="0.3">
      <c r="A15" s="2"/>
      <c r="B15" s="89"/>
      <c r="C15" s="90"/>
      <c r="D15" s="90"/>
      <c r="E15" s="90"/>
      <c r="F15" s="90"/>
      <c r="G15" s="90"/>
      <c r="H15" s="90"/>
    </row>
    <row r="16" spans="1:16" x14ac:dyDescent="0.3">
      <c r="A16" s="2"/>
      <c r="B16" s="89"/>
      <c r="C16" s="90"/>
      <c r="D16" s="90"/>
      <c r="E16" s="90"/>
      <c r="F16" s="90"/>
      <c r="G16" s="90"/>
      <c r="H16" s="90"/>
    </row>
    <row r="17" spans="1:8" x14ac:dyDescent="0.3">
      <c r="A17" s="3"/>
      <c r="B17" s="91"/>
      <c r="C17" s="92"/>
      <c r="D17" s="92"/>
      <c r="E17" s="92"/>
      <c r="F17" s="92"/>
      <c r="G17" s="92"/>
      <c r="H17" s="93"/>
    </row>
    <row r="18" spans="1:8" ht="15.6" x14ac:dyDescent="0.3">
      <c r="A18" s="36"/>
      <c r="B18" s="10"/>
    </row>
    <row r="19" spans="1:8" ht="15.6" x14ac:dyDescent="0.3">
      <c r="A19" s="53">
        <f>SUM(A20:A30)</f>
        <v>0</v>
      </c>
      <c r="B19" s="96" t="s">
        <v>77</v>
      </c>
      <c r="C19" s="97"/>
      <c r="D19" s="97"/>
      <c r="E19" s="97"/>
      <c r="F19" s="97"/>
      <c r="G19" s="97"/>
      <c r="H19" s="98"/>
    </row>
    <row r="20" spans="1:8" x14ac:dyDescent="0.3">
      <c r="A20" s="4"/>
      <c r="B20" s="99"/>
      <c r="C20" s="100"/>
      <c r="D20" s="100"/>
      <c r="E20" s="100"/>
      <c r="F20" s="100"/>
      <c r="G20" s="100"/>
      <c r="H20" s="101"/>
    </row>
    <row r="21" spans="1:8" x14ac:dyDescent="0.3">
      <c r="A21" s="2"/>
      <c r="B21" s="89"/>
      <c r="C21" s="90"/>
      <c r="D21" s="90"/>
      <c r="E21" s="90"/>
      <c r="F21" s="90"/>
      <c r="G21" s="90"/>
      <c r="H21" s="90"/>
    </row>
    <row r="22" spans="1:8" x14ac:dyDescent="0.3">
      <c r="A22" s="2"/>
      <c r="B22" s="89"/>
      <c r="C22" s="90"/>
      <c r="D22" s="90"/>
      <c r="E22" s="90"/>
      <c r="F22" s="90"/>
      <c r="G22" s="90"/>
      <c r="H22" s="90"/>
    </row>
    <row r="23" spans="1:8" x14ac:dyDescent="0.3">
      <c r="A23" s="2"/>
      <c r="B23" s="89"/>
      <c r="C23" s="90"/>
      <c r="D23" s="90"/>
      <c r="E23" s="90"/>
      <c r="F23" s="90"/>
      <c r="G23" s="90"/>
      <c r="H23" s="90"/>
    </row>
    <row r="24" spans="1:8" x14ac:dyDescent="0.3">
      <c r="A24" s="2"/>
      <c r="B24" s="89"/>
      <c r="C24" s="90"/>
      <c r="D24" s="90"/>
      <c r="E24" s="90"/>
      <c r="F24" s="90"/>
      <c r="G24" s="90"/>
      <c r="H24" s="90"/>
    </row>
    <row r="25" spans="1:8" x14ac:dyDescent="0.3">
      <c r="A25" s="2"/>
      <c r="B25" s="89"/>
      <c r="C25" s="90"/>
      <c r="D25" s="90"/>
      <c r="E25" s="90"/>
      <c r="F25" s="90"/>
      <c r="G25" s="90"/>
      <c r="H25" s="90"/>
    </row>
    <row r="26" spans="1:8" x14ac:dyDescent="0.3">
      <c r="A26" s="2"/>
      <c r="B26" s="89"/>
      <c r="C26" s="90"/>
      <c r="D26" s="90"/>
      <c r="E26" s="90"/>
      <c r="F26" s="90"/>
      <c r="G26" s="90"/>
      <c r="H26" s="90"/>
    </row>
    <row r="27" spans="1:8" x14ac:dyDescent="0.3">
      <c r="A27" s="2"/>
      <c r="B27" s="89"/>
      <c r="C27" s="90"/>
      <c r="D27" s="90"/>
      <c r="E27" s="90"/>
      <c r="F27" s="90"/>
      <c r="G27" s="90"/>
      <c r="H27" s="90"/>
    </row>
    <row r="28" spans="1:8" x14ac:dyDescent="0.3">
      <c r="A28" s="2"/>
      <c r="B28" s="89"/>
      <c r="C28" s="90"/>
      <c r="D28" s="90"/>
      <c r="E28" s="90"/>
      <c r="F28" s="90"/>
      <c r="G28" s="90"/>
      <c r="H28" s="90"/>
    </row>
    <row r="29" spans="1:8" x14ac:dyDescent="0.3">
      <c r="A29" s="2"/>
      <c r="B29" s="89"/>
      <c r="C29" s="90"/>
      <c r="D29" s="90"/>
      <c r="E29" s="90"/>
      <c r="F29" s="90"/>
      <c r="G29" s="90"/>
      <c r="H29" s="90"/>
    </row>
    <row r="30" spans="1:8" x14ac:dyDescent="0.3">
      <c r="A30" s="3"/>
      <c r="B30" s="91"/>
      <c r="C30" s="92"/>
      <c r="D30" s="92"/>
      <c r="E30" s="92"/>
      <c r="F30" s="92"/>
      <c r="G30" s="92"/>
      <c r="H30" s="93"/>
    </row>
    <row r="31" spans="1:8" x14ac:dyDescent="0.3">
      <c r="A31" s="37"/>
    </row>
    <row r="32" spans="1:8" ht="18" x14ac:dyDescent="0.35">
      <c r="A32" s="94" t="s">
        <v>18</v>
      </c>
      <c r="B32" s="94"/>
      <c r="C32" s="94"/>
      <c r="D32" s="94"/>
      <c r="E32" s="94"/>
      <c r="F32" s="94"/>
      <c r="G32" s="94"/>
      <c r="H32" s="94"/>
    </row>
    <row r="33" spans="1:8" ht="15.6" x14ac:dyDescent="0.3">
      <c r="A33" s="35" t="s">
        <v>6</v>
      </c>
      <c r="B33" s="95" t="s">
        <v>7</v>
      </c>
      <c r="C33" s="95"/>
      <c r="D33" s="95"/>
      <c r="E33" s="95"/>
      <c r="F33" s="95"/>
      <c r="G33" s="95"/>
      <c r="H33" s="95"/>
    </row>
    <row r="34" spans="1:8" ht="15.6" x14ac:dyDescent="0.3">
      <c r="A34" s="54">
        <f>SUM(A35:A47)</f>
        <v>0</v>
      </c>
      <c r="B34" s="96" t="s">
        <v>9</v>
      </c>
      <c r="C34" s="97"/>
      <c r="D34" s="97"/>
      <c r="E34" s="97"/>
      <c r="F34" s="97"/>
      <c r="G34" s="97"/>
      <c r="H34" s="98"/>
    </row>
    <row r="35" spans="1:8" x14ac:dyDescent="0.3">
      <c r="A35" s="5"/>
      <c r="B35" s="99"/>
      <c r="C35" s="100"/>
      <c r="D35" s="100"/>
      <c r="E35" s="100"/>
      <c r="F35" s="100"/>
      <c r="G35" s="100"/>
      <c r="H35" s="101"/>
    </row>
    <row r="36" spans="1:8" x14ac:dyDescent="0.3">
      <c r="A36" s="6"/>
      <c r="B36" s="102"/>
      <c r="C36" s="103"/>
      <c r="D36" s="103"/>
      <c r="E36" s="103"/>
      <c r="F36" s="103"/>
      <c r="G36" s="103"/>
      <c r="H36" s="90"/>
    </row>
    <row r="37" spans="1:8" x14ac:dyDescent="0.3">
      <c r="A37" s="6"/>
      <c r="B37" s="102"/>
      <c r="C37" s="103"/>
      <c r="D37" s="103"/>
      <c r="E37" s="103"/>
      <c r="F37" s="103"/>
      <c r="G37" s="103"/>
      <c r="H37" s="90"/>
    </row>
    <row r="38" spans="1:8" x14ac:dyDescent="0.3">
      <c r="A38" s="6"/>
      <c r="B38" s="102"/>
      <c r="C38" s="103"/>
      <c r="D38" s="103"/>
      <c r="E38" s="103"/>
      <c r="F38" s="103"/>
      <c r="G38" s="103"/>
      <c r="H38" s="90"/>
    </row>
    <row r="39" spans="1:8" x14ac:dyDescent="0.3">
      <c r="A39" s="6"/>
      <c r="B39" s="102"/>
      <c r="C39" s="103"/>
      <c r="D39" s="103"/>
      <c r="E39" s="103"/>
      <c r="F39" s="103"/>
      <c r="G39" s="103"/>
      <c r="H39" s="90"/>
    </row>
    <row r="40" spans="1:8" x14ac:dyDescent="0.3">
      <c r="A40" s="6"/>
      <c r="B40" s="102"/>
      <c r="C40" s="103"/>
      <c r="D40" s="103"/>
      <c r="E40" s="103"/>
      <c r="F40" s="103"/>
      <c r="G40" s="103"/>
      <c r="H40" s="90"/>
    </row>
    <row r="41" spans="1:8" x14ac:dyDescent="0.3">
      <c r="A41" s="6"/>
      <c r="B41" s="102"/>
      <c r="C41" s="103"/>
      <c r="D41" s="103"/>
      <c r="E41" s="103"/>
      <c r="F41" s="103"/>
      <c r="G41" s="103"/>
      <c r="H41" s="90"/>
    </row>
    <row r="42" spans="1:8" x14ac:dyDescent="0.3">
      <c r="A42" s="7"/>
      <c r="B42" s="102" t="s">
        <v>2</v>
      </c>
      <c r="C42" s="103"/>
      <c r="D42" s="103"/>
      <c r="E42" s="103"/>
      <c r="F42" s="103"/>
      <c r="G42" s="103"/>
      <c r="H42" s="90"/>
    </row>
    <row r="43" spans="1:8" x14ac:dyDescent="0.3">
      <c r="A43" s="7"/>
      <c r="B43" s="102"/>
      <c r="C43" s="103"/>
      <c r="D43" s="103"/>
      <c r="E43" s="103"/>
      <c r="F43" s="103"/>
      <c r="G43" s="103"/>
      <c r="H43" s="90"/>
    </row>
    <row r="44" spans="1:8" x14ac:dyDescent="0.3">
      <c r="A44" s="7"/>
      <c r="B44" s="102"/>
      <c r="C44" s="103"/>
      <c r="D44" s="103"/>
      <c r="E44" s="103"/>
      <c r="F44" s="103"/>
      <c r="G44" s="103"/>
      <c r="H44" s="90"/>
    </row>
    <row r="45" spans="1:8" x14ac:dyDescent="0.3">
      <c r="A45" s="7"/>
      <c r="B45" s="102"/>
      <c r="C45" s="103"/>
      <c r="D45" s="103"/>
      <c r="E45" s="103"/>
      <c r="F45" s="103"/>
      <c r="G45" s="103"/>
      <c r="H45" s="90"/>
    </row>
    <row r="46" spans="1:8" x14ac:dyDescent="0.3">
      <c r="A46" s="7"/>
      <c r="B46" s="102"/>
      <c r="C46" s="103"/>
      <c r="D46" s="103"/>
      <c r="E46" s="103"/>
      <c r="F46" s="103"/>
      <c r="G46" s="103"/>
      <c r="H46" s="90"/>
    </row>
    <row r="47" spans="1:8" x14ac:dyDescent="0.3">
      <c r="A47" s="8"/>
      <c r="B47" s="104" t="s">
        <v>57</v>
      </c>
      <c r="C47" s="105"/>
      <c r="D47" s="105"/>
      <c r="E47" s="105"/>
      <c r="F47" s="105"/>
      <c r="G47" s="105"/>
      <c r="H47" s="106"/>
    </row>
    <row r="49" spans="1:16" ht="18" x14ac:dyDescent="0.35">
      <c r="A49" s="94" t="s">
        <v>14</v>
      </c>
      <c r="B49" s="94"/>
      <c r="C49" s="94"/>
      <c r="D49" s="94"/>
      <c r="E49" s="94"/>
      <c r="F49" s="94"/>
      <c r="G49" s="94"/>
      <c r="H49" s="94"/>
    </row>
    <row r="50" spans="1:16" ht="15.6" x14ac:dyDescent="0.3">
      <c r="A50" s="35" t="s">
        <v>6</v>
      </c>
      <c r="B50" s="95" t="s">
        <v>12</v>
      </c>
      <c r="C50" s="95"/>
      <c r="D50" s="95"/>
      <c r="E50" s="95"/>
      <c r="F50" s="95"/>
      <c r="G50" s="95"/>
      <c r="H50" s="95"/>
    </row>
    <row r="51" spans="1:16" ht="15.6" x14ac:dyDescent="0.3">
      <c r="A51" s="54">
        <f>SUM(A52:A60)*1.22</f>
        <v>0</v>
      </c>
      <c r="B51" s="96" t="s">
        <v>58</v>
      </c>
      <c r="C51" s="97"/>
      <c r="D51" s="97"/>
      <c r="E51" s="97"/>
      <c r="F51" s="97"/>
      <c r="G51" s="97"/>
      <c r="H51" s="98"/>
      <c r="I51" s="74" t="s">
        <v>59</v>
      </c>
    </row>
    <row r="52" spans="1:16" x14ac:dyDescent="0.3">
      <c r="A52" s="5"/>
      <c r="B52" s="99"/>
      <c r="C52" s="100"/>
      <c r="D52" s="100"/>
      <c r="E52" s="100"/>
      <c r="F52" s="100"/>
      <c r="G52" s="100"/>
      <c r="H52" s="101"/>
    </row>
    <row r="53" spans="1:16" x14ac:dyDescent="0.3">
      <c r="A53" s="6"/>
      <c r="B53" s="89"/>
      <c r="C53" s="90"/>
      <c r="D53" s="90"/>
      <c r="E53" s="90"/>
      <c r="F53" s="90"/>
      <c r="G53" s="90"/>
      <c r="H53" s="90"/>
    </row>
    <row r="54" spans="1:16" x14ac:dyDescent="0.3">
      <c r="A54" s="6"/>
      <c r="B54" s="89"/>
      <c r="C54" s="90"/>
      <c r="D54" s="90"/>
      <c r="E54" s="90"/>
      <c r="F54" s="90"/>
      <c r="G54" s="90"/>
      <c r="H54" s="90"/>
    </row>
    <row r="55" spans="1:16" x14ac:dyDescent="0.3">
      <c r="A55" s="6"/>
      <c r="B55" s="89"/>
      <c r="C55" s="90"/>
      <c r="D55" s="90"/>
      <c r="E55" s="90"/>
      <c r="F55" s="90"/>
      <c r="G55" s="90"/>
      <c r="H55" s="90"/>
    </row>
    <row r="56" spans="1:16" x14ac:dyDescent="0.3">
      <c r="A56" s="7"/>
      <c r="B56" s="89"/>
      <c r="C56" s="90"/>
      <c r="D56" s="90"/>
      <c r="E56" s="90"/>
      <c r="F56" s="90"/>
      <c r="G56" s="90"/>
      <c r="H56" s="90"/>
    </row>
    <row r="57" spans="1:16" x14ac:dyDescent="0.3">
      <c r="A57" s="7"/>
      <c r="B57" s="89"/>
      <c r="C57" s="90"/>
      <c r="D57" s="90"/>
      <c r="E57" s="90"/>
      <c r="F57" s="90"/>
      <c r="G57" s="90"/>
      <c r="H57" s="90"/>
    </row>
    <row r="58" spans="1:16" x14ac:dyDescent="0.3">
      <c r="A58" s="7"/>
      <c r="B58" s="89"/>
      <c r="C58" s="90"/>
      <c r="D58" s="90"/>
      <c r="E58" s="90"/>
      <c r="F58" s="90"/>
      <c r="G58" s="90"/>
      <c r="H58" s="90"/>
    </row>
    <row r="59" spans="1:16" x14ac:dyDescent="0.3">
      <c r="A59" s="7"/>
      <c r="B59" s="89"/>
      <c r="C59" s="90"/>
      <c r="D59" s="90"/>
      <c r="E59" s="90"/>
      <c r="F59" s="90"/>
      <c r="G59" s="90"/>
      <c r="H59" s="90"/>
    </row>
    <row r="60" spans="1:16" x14ac:dyDescent="0.3">
      <c r="A60" s="8"/>
      <c r="B60" s="91"/>
      <c r="C60" s="92"/>
      <c r="D60" s="92"/>
      <c r="E60" s="92"/>
      <c r="F60" s="92"/>
      <c r="G60" s="92"/>
      <c r="H60" s="93"/>
    </row>
    <row r="61" spans="1:16" ht="21" x14ac:dyDescent="0.4">
      <c r="A61" s="38"/>
      <c r="B61" s="38"/>
    </row>
    <row r="63" spans="1:16" ht="18" x14ac:dyDescent="0.35">
      <c r="A63" s="107" t="s">
        <v>23</v>
      </c>
      <c r="B63" s="107"/>
      <c r="C63" s="107"/>
      <c r="D63" s="107"/>
      <c r="E63" s="107"/>
      <c r="F63" s="107"/>
      <c r="G63" s="107"/>
      <c r="H63" s="107"/>
      <c r="I63" s="39"/>
      <c r="J63" s="40"/>
      <c r="K63" s="41"/>
      <c r="L63" s="41"/>
      <c r="M63" s="41"/>
      <c r="N63" s="41"/>
      <c r="O63" s="41"/>
      <c r="P63" s="41"/>
    </row>
    <row r="64" spans="1:16" ht="17.399999999999999" x14ac:dyDescent="0.35">
      <c r="A64" s="42"/>
      <c r="B64" s="40"/>
      <c r="C64" s="41"/>
      <c r="D64" s="41"/>
      <c r="E64" s="41"/>
      <c r="F64" s="41"/>
      <c r="G64" s="41"/>
      <c r="H64" s="41"/>
      <c r="I64" s="39"/>
      <c r="J64" s="40"/>
      <c r="K64" s="41"/>
      <c r="L64" s="41"/>
      <c r="M64" s="41"/>
      <c r="N64" s="41"/>
      <c r="O64" s="41"/>
      <c r="P64" s="41"/>
    </row>
    <row r="65" spans="1:12" ht="15.6" x14ac:dyDescent="0.3">
      <c r="A65" s="12" t="s">
        <v>19</v>
      </c>
      <c r="B65" s="10"/>
      <c r="C65" s="14"/>
      <c r="D65" s="10"/>
      <c r="E65" s="10"/>
      <c r="F65" s="10"/>
      <c r="G65" s="10"/>
      <c r="H65" s="10"/>
    </row>
    <row r="66" spans="1:12" ht="15.6" x14ac:dyDescent="0.3">
      <c r="A66" s="10"/>
      <c r="B66" s="10"/>
      <c r="C66" s="10"/>
      <c r="D66" s="10"/>
      <c r="E66" s="10"/>
      <c r="F66" s="10"/>
      <c r="G66" s="10"/>
      <c r="H66" s="10"/>
    </row>
    <row r="67" spans="1:12" ht="15.6" x14ac:dyDescent="0.3">
      <c r="A67" s="10"/>
      <c r="B67" s="10" t="s">
        <v>3</v>
      </c>
      <c r="C67" s="10"/>
      <c r="D67" s="55">
        <f>A6</f>
        <v>0</v>
      </c>
      <c r="E67" s="72" t="s">
        <v>16</v>
      </c>
      <c r="F67" s="10"/>
      <c r="G67" s="10"/>
      <c r="H67" s="10"/>
    </row>
    <row r="68" spans="1:12" ht="15.6" x14ac:dyDescent="0.3">
      <c r="A68" s="10"/>
      <c r="B68" s="10" t="s">
        <v>4</v>
      </c>
      <c r="C68" s="10"/>
      <c r="D68" s="56">
        <f>A19</f>
        <v>0</v>
      </c>
      <c r="E68" s="72" t="s">
        <v>16</v>
      </c>
      <c r="F68" s="10"/>
      <c r="G68" s="10"/>
      <c r="H68" s="10"/>
    </row>
    <row r="69" spans="1:12" ht="15.6" x14ac:dyDescent="0.3">
      <c r="A69" s="10"/>
      <c r="B69" s="10"/>
      <c r="C69" s="10"/>
      <c r="D69" s="10"/>
      <c r="E69" s="10"/>
      <c r="F69" s="10"/>
      <c r="G69" s="10"/>
      <c r="H69" s="10"/>
    </row>
    <row r="70" spans="1:12" ht="15.6" x14ac:dyDescent="0.3">
      <c r="A70" s="10"/>
      <c r="B70" s="10" t="s">
        <v>13</v>
      </c>
      <c r="C70" s="10"/>
      <c r="D70" s="55">
        <f>D67+D68</f>
        <v>0</v>
      </c>
      <c r="E70" s="72" t="s">
        <v>55</v>
      </c>
      <c r="F70" s="10"/>
      <c r="G70" s="10"/>
      <c r="H70" s="10"/>
    </row>
    <row r="71" spans="1:12" ht="15.6" x14ac:dyDescent="0.3">
      <c r="A71" s="10"/>
      <c r="B71" s="10"/>
      <c r="C71" s="10"/>
      <c r="D71" s="44"/>
      <c r="E71" s="43"/>
      <c r="F71" s="10"/>
      <c r="G71" s="10"/>
      <c r="H71" s="10"/>
    </row>
    <row r="72" spans="1:12" ht="15.6" x14ac:dyDescent="0.3">
      <c r="A72" s="10"/>
      <c r="B72" s="10" t="s">
        <v>78</v>
      </c>
      <c r="C72" s="10"/>
      <c r="D72" s="84"/>
      <c r="E72" s="45" t="s">
        <v>56</v>
      </c>
      <c r="F72" s="10"/>
      <c r="G72" s="10"/>
      <c r="H72" s="10"/>
    </row>
    <row r="73" spans="1:12" ht="15.6" x14ac:dyDescent="0.3">
      <c r="A73" s="10"/>
      <c r="B73" s="10" t="s">
        <v>79</v>
      </c>
      <c r="C73" s="10"/>
      <c r="D73" s="84"/>
      <c r="E73" s="45" t="s">
        <v>56</v>
      </c>
      <c r="F73" s="10"/>
      <c r="G73" s="10"/>
      <c r="H73" s="10"/>
    </row>
    <row r="74" spans="1:12" ht="16.2" thickBot="1" x14ac:dyDescent="0.35">
      <c r="A74" s="10"/>
      <c r="B74" s="10" t="s">
        <v>80</v>
      </c>
      <c r="C74" s="10"/>
      <c r="D74" s="85"/>
      <c r="E74" s="45" t="s">
        <v>56</v>
      </c>
      <c r="F74" s="10"/>
      <c r="G74" s="10"/>
      <c r="H74" s="10"/>
    </row>
    <row r="75" spans="1:12" ht="16.2" thickBot="1" x14ac:dyDescent="0.35">
      <c r="A75" s="10"/>
      <c r="B75" s="12" t="s">
        <v>82</v>
      </c>
      <c r="C75" s="43" t="s">
        <v>0</v>
      </c>
      <c r="D75" s="83">
        <f>D72+D73+D74</f>
        <v>0</v>
      </c>
      <c r="E75" s="72" t="s">
        <v>55</v>
      </c>
      <c r="F75" s="10"/>
      <c r="G75" s="10"/>
      <c r="H75" s="10"/>
      <c r="L75" s="46"/>
    </row>
    <row r="76" spans="1:12" ht="16.2" thickBot="1" x14ac:dyDescent="0.35">
      <c r="A76" s="10"/>
      <c r="B76" s="12"/>
      <c r="C76" s="43"/>
      <c r="D76" s="44"/>
      <c r="E76" s="45"/>
      <c r="F76" s="10"/>
      <c r="G76" s="10"/>
      <c r="H76" s="10"/>
      <c r="L76" s="46"/>
    </row>
    <row r="77" spans="1:12" ht="16.2" thickBot="1" x14ac:dyDescent="0.35">
      <c r="A77" s="10"/>
      <c r="B77" s="12" t="s">
        <v>21</v>
      </c>
      <c r="D77" s="44"/>
      <c r="E77" s="47"/>
      <c r="F77" s="10"/>
      <c r="G77" s="43" t="s">
        <v>1</v>
      </c>
      <c r="H77" s="60">
        <f>D70*D75</f>
        <v>0</v>
      </c>
      <c r="L77" s="46"/>
    </row>
    <row r="78" spans="1:12" ht="16.2" thickBot="1" x14ac:dyDescent="0.35">
      <c r="A78" s="10"/>
      <c r="B78" s="12"/>
      <c r="C78" s="10"/>
      <c r="D78" s="10"/>
      <c r="E78" s="43"/>
      <c r="F78" s="10"/>
      <c r="G78" s="10"/>
      <c r="H78" s="10"/>
      <c r="L78" s="48"/>
    </row>
    <row r="79" spans="1:12" ht="16.2" thickBot="1" x14ac:dyDescent="0.35">
      <c r="A79" s="12" t="s">
        <v>5</v>
      </c>
      <c r="B79" s="10"/>
      <c r="D79" s="10"/>
      <c r="E79" s="43"/>
      <c r="F79" s="10"/>
      <c r="G79" s="73" t="s">
        <v>16</v>
      </c>
      <c r="H79" s="57">
        <f>A34</f>
        <v>0</v>
      </c>
    </row>
    <row r="80" spans="1:12" ht="16.2" thickBot="1" x14ac:dyDescent="0.35">
      <c r="A80" s="10"/>
      <c r="B80" s="10"/>
      <c r="C80" s="10"/>
      <c r="D80" s="10"/>
      <c r="E80" s="10"/>
      <c r="F80" s="10"/>
      <c r="G80" s="10"/>
      <c r="H80" s="10"/>
    </row>
    <row r="81" spans="1:14" ht="16.2" thickBot="1" x14ac:dyDescent="0.35">
      <c r="A81" s="12" t="s">
        <v>15</v>
      </c>
      <c r="B81" s="10"/>
      <c r="D81" s="10"/>
      <c r="E81" s="10"/>
      <c r="F81" s="10"/>
      <c r="G81" s="73" t="s">
        <v>16</v>
      </c>
      <c r="H81" s="71">
        <f>A51</f>
        <v>0</v>
      </c>
      <c r="N81" s="24"/>
    </row>
    <row r="82" spans="1:14" ht="16.2" thickBot="1" x14ac:dyDescent="0.35">
      <c r="A82" s="10"/>
      <c r="B82" s="10"/>
      <c r="C82" s="10"/>
      <c r="D82" s="10"/>
      <c r="E82" s="10"/>
      <c r="F82" s="10"/>
      <c r="G82" s="10"/>
      <c r="H82" s="10"/>
    </row>
    <row r="83" spans="1:14" ht="16.2" thickBot="1" x14ac:dyDescent="0.35">
      <c r="A83" s="12" t="s">
        <v>20</v>
      </c>
      <c r="B83" s="10"/>
      <c r="D83" s="12"/>
      <c r="E83" s="12"/>
      <c r="F83" s="12"/>
      <c r="G83" s="73" t="s">
        <v>55</v>
      </c>
      <c r="H83" s="71">
        <f>0.05*(H77+H79)</f>
        <v>0</v>
      </c>
      <c r="I83" s="19"/>
      <c r="J83" s="19"/>
      <c r="K83" s="19"/>
      <c r="L83" s="19"/>
      <c r="M83" s="19"/>
      <c r="N83" s="19"/>
    </row>
    <row r="84" spans="1:14" ht="15" thickBot="1" x14ac:dyDescent="0.35"/>
    <row r="85" spans="1:14" ht="19.2" thickTop="1" thickBot="1" x14ac:dyDescent="0.4">
      <c r="A85" s="49" t="s">
        <v>52</v>
      </c>
      <c r="B85" s="50"/>
      <c r="C85" s="50"/>
      <c r="D85" s="51"/>
      <c r="E85" s="51"/>
      <c r="F85" s="51"/>
      <c r="G85" s="51"/>
      <c r="H85" s="58">
        <f>+H77+H79+H81+H83</f>
        <v>0</v>
      </c>
      <c r="I85" s="52"/>
    </row>
    <row r="86" spans="1:14" ht="15" thickTop="1" x14ac:dyDescent="0.3"/>
  </sheetData>
  <sheetProtection algorithmName="SHA-512" hashValue="7ag8bihJQ7BhrxL5Hj70DwWGFy0rJGrFWoOoRsWJPWq6Gk0HgSIrxL+jxjkLp/N3TEvC90jyTbeDv90HgZ0xZw==" saltValue="SU376fZ3Lao+6ldBUXMgcg==" spinCount="100000" sheet="1" formatCells="0"/>
  <mergeCells count="57">
    <mergeCell ref="B13:H13"/>
    <mergeCell ref="B12:H12"/>
    <mergeCell ref="A63:H63"/>
    <mergeCell ref="A1:H1"/>
    <mergeCell ref="A2:H2"/>
    <mergeCell ref="A4:H4"/>
    <mergeCell ref="B5:H5"/>
    <mergeCell ref="B6:H6"/>
    <mergeCell ref="B10:H10"/>
    <mergeCell ref="B9:H9"/>
    <mergeCell ref="B8:H8"/>
    <mergeCell ref="B7:H7"/>
    <mergeCell ref="B17:H17"/>
    <mergeCell ref="B11:H11"/>
    <mergeCell ref="B19:H19"/>
    <mergeCell ref="B30:H30"/>
    <mergeCell ref="B16:H16"/>
    <mergeCell ref="B15:H15"/>
    <mergeCell ref="B14:H14"/>
    <mergeCell ref="A32:H32"/>
    <mergeCell ref="B33:H33"/>
    <mergeCell ref="B24:H24"/>
    <mergeCell ref="B23:H23"/>
    <mergeCell ref="B22:H22"/>
    <mergeCell ref="B21:H21"/>
    <mergeCell ref="B20:H20"/>
    <mergeCell ref="B29:H29"/>
    <mergeCell ref="B28:H28"/>
    <mergeCell ref="B27:H27"/>
    <mergeCell ref="B26:H26"/>
    <mergeCell ref="B25:H25"/>
    <mergeCell ref="B34:H34"/>
    <mergeCell ref="B38:H38"/>
    <mergeCell ref="B37:H37"/>
    <mergeCell ref="B36:H36"/>
    <mergeCell ref="B35:H35"/>
    <mergeCell ref="B42:H42"/>
    <mergeCell ref="B41:H41"/>
    <mergeCell ref="B40:H40"/>
    <mergeCell ref="B39:H39"/>
    <mergeCell ref="B47:H47"/>
    <mergeCell ref="B46:H46"/>
    <mergeCell ref="B45:H45"/>
    <mergeCell ref="B44:H44"/>
    <mergeCell ref="B43:H43"/>
    <mergeCell ref="A49:H49"/>
    <mergeCell ref="B50:H50"/>
    <mergeCell ref="B51:H51"/>
    <mergeCell ref="B54:H54"/>
    <mergeCell ref="B53:H53"/>
    <mergeCell ref="B52:H52"/>
    <mergeCell ref="B55:H55"/>
    <mergeCell ref="B60:H60"/>
    <mergeCell ref="B59:H59"/>
    <mergeCell ref="B58:H58"/>
    <mergeCell ref="B57:H57"/>
    <mergeCell ref="B56:H56"/>
  </mergeCells>
  <printOptions gridLines="1"/>
  <pageMargins left="0.7" right="0.2" top="0.75" bottom="0.25" header="0.3" footer="0.3"/>
  <pageSetup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A195A-F6F1-4016-8F1D-264CBDD2E606}">
  <sheetPr>
    <tabColor rgb="FF0070C0"/>
  </sheetPr>
  <dimension ref="A1:T91"/>
  <sheetViews>
    <sheetView zoomScale="90" zoomScaleNormal="90" zoomScaleSheetLayoutView="110" workbookViewId="0">
      <selection activeCell="E4" sqref="E4"/>
    </sheetView>
  </sheetViews>
  <sheetFormatPr defaultColWidth="8.77734375" defaultRowHeight="14.4" x14ac:dyDescent="0.3"/>
  <cols>
    <col min="1" max="1" width="18.77734375" style="9" customWidth="1"/>
    <col min="2" max="2" width="26.77734375" style="9" customWidth="1"/>
    <col min="3" max="3" width="23.6640625" style="9" customWidth="1"/>
    <col min="4" max="4" width="16.109375" style="9" customWidth="1"/>
    <col min="5" max="5" width="15.77734375" style="9" customWidth="1"/>
    <col min="6" max="6" width="20.77734375" style="9" customWidth="1"/>
    <col min="7" max="7" width="19.77734375" style="9" customWidth="1"/>
    <col min="8" max="8" width="16.77734375" style="9" customWidth="1"/>
    <col min="9" max="12" width="17.44140625" style="9" customWidth="1"/>
    <col min="13" max="13" width="18" style="9" customWidth="1"/>
    <col min="14" max="14" width="18.109375" style="9" customWidth="1"/>
    <col min="15" max="15" width="14.6640625" style="9" bestFit="1" customWidth="1"/>
    <col min="16" max="16" width="11.44140625" style="9" customWidth="1"/>
    <col min="17" max="17" width="8.77734375" style="9"/>
    <col min="18" max="18" width="43" style="9" customWidth="1"/>
    <col min="19" max="16384" width="8.77734375" style="9"/>
  </cols>
  <sheetData>
    <row r="1" spans="1:20" ht="18" x14ac:dyDescent="0.3">
      <c r="A1" s="108" t="s">
        <v>24</v>
      </c>
      <c r="B1" s="108"/>
      <c r="C1" s="108"/>
      <c r="D1" s="108"/>
      <c r="E1" s="108"/>
      <c r="F1" s="108"/>
      <c r="G1" s="108"/>
      <c r="H1" s="108"/>
      <c r="I1" s="108"/>
      <c r="J1" s="108"/>
      <c r="K1" s="108"/>
      <c r="L1" s="108"/>
      <c r="M1" s="108"/>
      <c r="N1" s="11"/>
      <c r="O1" s="59" t="s">
        <v>43</v>
      </c>
      <c r="P1" s="11"/>
      <c r="Q1" s="11"/>
      <c r="R1" s="11"/>
      <c r="S1" s="11"/>
      <c r="T1" s="11"/>
    </row>
    <row r="2" spans="1:20" ht="18.600000000000001" thickBot="1" x14ac:dyDescent="0.35">
      <c r="A2" s="111" t="s">
        <v>91</v>
      </c>
      <c r="B2" s="108"/>
      <c r="C2" s="108"/>
      <c r="D2" s="108"/>
      <c r="E2" s="108"/>
      <c r="F2" s="108"/>
      <c r="G2" s="108"/>
      <c r="H2" s="108"/>
      <c r="I2" s="108"/>
      <c r="J2" s="108"/>
      <c r="K2" s="108"/>
      <c r="L2" s="108"/>
      <c r="M2" s="108"/>
      <c r="N2" s="11"/>
      <c r="O2" s="66" t="s">
        <v>43</v>
      </c>
      <c r="P2" s="11"/>
      <c r="Q2" s="11"/>
      <c r="R2" s="11"/>
      <c r="S2" s="11"/>
      <c r="T2" s="11"/>
    </row>
    <row r="3" spans="1:20" s="123" customFormat="1" ht="18.600000000000001" thickBot="1" x14ac:dyDescent="0.4">
      <c r="A3" s="119"/>
      <c r="B3" s="119"/>
      <c r="C3" s="119"/>
      <c r="D3" s="120" t="s">
        <v>87</v>
      </c>
      <c r="E3" s="121" t="s">
        <v>90</v>
      </c>
      <c r="F3" s="120" t="s">
        <v>88</v>
      </c>
      <c r="G3" s="121" t="s">
        <v>90</v>
      </c>
      <c r="H3" s="120" t="s">
        <v>89</v>
      </c>
      <c r="I3" s="121" t="s">
        <v>90</v>
      </c>
      <c r="J3" s="119"/>
      <c r="K3" s="122"/>
      <c r="L3" s="119"/>
      <c r="M3" s="119"/>
    </row>
    <row r="5" spans="1:20" ht="15.6" x14ac:dyDescent="0.3">
      <c r="A5" s="12" t="s">
        <v>22</v>
      </c>
      <c r="F5" s="13" t="s">
        <v>81</v>
      </c>
      <c r="G5" s="32">
        <f>'(1) Expense Detail-Academic'!H85</f>
        <v>0</v>
      </c>
      <c r="H5" s="14"/>
      <c r="I5" s="14"/>
      <c r="J5" s="14"/>
      <c r="K5" s="77" t="s">
        <v>76</v>
      </c>
      <c r="L5" s="14"/>
    </row>
    <row r="6" spans="1:20" ht="18" x14ac:dyDescent="0.35">
      <c r="A6" s="15"/>
      <c r="F6" s="16"/>
      <c r="G6" s="14"/>
    </row>
    <row r="7" spans="1:20" ht="15.6" x14ac:dyDescent="0.3">
      <c r="A7" s="12" t="s">
        <v>40</v>
      </c>
      <c r="D7" s="13"/>
      <c r="E7" s="17">
        <v>0.35</v>
      </c>
    </row>
    <row r="8" spans="1:20" ht="15.6" x14ac:dyDescent="0.3">
      <c r="A8" s="10"/>
      <c r="E8" s="18"/>
    </row>
    <row r="9" spans="1:20" x14ac:dyDescent="0.3">
      <c r="A9" s="19" t="s">
        <v>26</v>
      </c>
      <c r="E9" s="20">
        <v>0.48799999999999999</v>
      </c>
      <c r="F9" s="14" t="s">
        <v>42</v>
      </c>
    </row>
    <row r="10" spans="1:20" x14ac:dyDescent="0.3">
      <c r="E10" s="21"/>
    </row>
    <row r="11" spans="1:20" x14ac:dyDescent="0.3">
      <c r="A11" s="19" t="s">
        <v>50</v>
      </c>
    </row>
    <row r="12" spans="1:20" x14ac:dyDescent="0.3">
      <c r="B12" s="22" t="s">
        <v>11</v>
      </c>
      <c r="C12" s="109" t="s">
        <v>27</v>
      </c>
      <c r="D12" s="110"/>
      <c r="E12" s="23" t="s">
        <v>28</v>
      </c>
    </row>
    <row r="13" spans="1:20" x14ac:dyDescent="0.3">
      <c r="B13" s="22" t="s">
        <v>84</v>
      </c>
      <c r="C13" s="113" t="s">
        <v>83</v>
      </c>
      <c r="D13" s="114"/>
      <c r="E13" s="22">
        <v>0</v>
      </c>
      <c r="O13" s="19"/>
    </row>
    <row r="14" spans="1:20" x14ac:dyDescent="0.3">
      <c r="B14" s="22"/>
      <c r="C14" s="113"/>
      <c r="D14" s="114"/>
      <c r="E14" s="22"/>
      <c r="O14" s="19"/>
    </row>
    <row r="15" spans="1:20" x14ac:dyDescent="0.3">
      <c r="B15" s="22"/>
      <c r="C15" s="113"/>
      <c r="D15" s="114"/>
      <c r="E15" s="22"/>
      <c r="O15" s="19"/>
    </row>
    <row r="16" spans="1:20" x14ac:dyDescent="0.3">
      <c r="B16" s="22"/>
      <c r="C16" s="113"/>
      <c r="D16" s="114"/>
      <c r="E16" s="22"/>
      <c r="O16" s="19"/>
    </row>
    <row r="17" spans="1:15" x14ac:dyDescent="0.3">
      <c r="B17" s="22"/>
      <c r="C17" s="113"/>
      <c r="D17" s="114"/>
      <c r="E17" s="22"/>
      <c r="O17" s="19"/>
    </row>
    <row r="18" spans="1:15" x14ac:dyDescent="0.3">
      <c r="B18" s="19" t="s">
        <v>29</v>
      </c>
      <c r="G18" s="33">
        <f>SUM(E13:E17)</f>
        <v>0</v>
      </c>
      <c r="N18" s="19"/>
    </row>
    <row r="19" spans="1:15" x14ac:dyDescent="0.3">
      <c r="N19" s="19"/>
    </row>
    <row r="20" spans="1:15" x14ac:dyDescent="0.3">
      <c r="A20" s="19" t="s">
        <v>10</v>
      </c>
      <c r="D20" s="13" t="s">
        <v>81</v>
      </c>
      <c r="E20" s="86">
        <f>'(1) Expense Detail-Academic'!D73+'(1) Expense Detail-Academic'!D74</f>
        <v>0</v>
      </c>
      <c r="N20" s="19"/>
    </row>
    <row r="21" spans="1:15" x14ac:dyDescent="0.3">
      <c r="N21" s="19"/>
    </row>
    <row r="22" spans="1:15" x14ac:dyDescent="0.3">
      <c r="A22" s="19" t="s">
        <v>30</v>
      </c>
      <c r="G22" s="16" t="e">
        <f>(G5-G18)/E20</f>
        <v>#DIV/0!</v>
      </c>
      <c r="N22" s="19"/>
    </row>
    <row r="23" spans="1:15" x14ac:dyDescent="0.3">
      <c r="F23" s="13" t="s">
        <v>31</v>
      </c>
      <c r="G23" s="31" t="e">
        <f>ROUNDUP(G22,0)</f>
        <v>#DIV/0!</v>
      </c>
      <c r="N23" s="19"/>
    </row>
    <row r="25" spans="1:15" x14ac:dyDescent="0.3">
      <c r="N25" s="19"/>
    </row>
    <row r="26" spans="1:15" ht="18" x14ac:dyDescent="0.35">
      <c r="A26" s="107" t="s">
        <v>36</v>
      </c>
      <c r="B26" s="107"/>
      <c r="C26" s="107"/>
      <c r="D26" s="107"/>
      <c r="E26" s="107"/>
      <c r="F26" s="107"/>
      <c r="G26" s="107"/>
      <c r="H26" s="107"/>
      <c r="I26" s="107"/>
      <c r="J26" s="107"/>
      <c r="K26" s="107"/>
      <c r="L26" s="107"/>
      <c r="M26" s="107"/>
      <c r="N26" s="19"/>
    </row>
    <row r="27" spans="1:15" ht="15.45" customHeight="1" x14ac:dyDescent="0.3">
      <c r="A27" s="116" t="s">
        <v>37</v>
      </c>
      <c r="B27" s="116"/>
      <c r="C27" s="116"/>
      <c r="D27" s="116"/>
      <c r="E27" s="116"/>
      <c r="F27" s="116"/>
      <c r="G27" s="116"/>
      <c r="H27" s="116"/>
      <c r="I27" s="116"/>
      <c r="J27" s="116"/>
      <c r="K27" s="116"/>
      <c r="L27" s="116"/>
      <c r="M27" s="116"/>
      <c r="N27" s="19"/>
    </row>
    <row r="28" spans="1:15" ht="15.45" customHeight="1" x14ac:dyDescent="0.3">
      <c r="A28" s="116" t="s">
        <v>86</v>
      </c>
      <c r="B28" s="116"/>
      <c r="C28" s="116"/>
      <c r="D28" s="116"/>
      <c r="E28" s="116"/>
      <c r="F28" s="116"/>
      <c r="G28" s="116"/>
      <c r="H28" s="116"/>
      <c r="I28" s="116"/>
      <c r="J28" s="116"/>
      <c r="K28" s="116"/>
      <c r="L28" s="116"/>
      <c r="M28" s="116"/>
      <c r="N28" s="19"/>
    </row>
    <row r="29" spans="1:15" ht="15.45" customHeight="1" x14ac:dyDescent="0.3">
      <c r="A29" s="117" t="s">
        <v>85</v>
      </c>
      <c r="B29" s="117"/>
      <c r="C29" s="117"/>
      <c r="D29" s="117"/>
      <c r="E29" s="117"/>
      <c r="F29" s="117"/>
      <c r="G29" s="117"/>
      <c r="H29" s="117"/>
      <c r="I29" s="117"/>
      <c r="J29" s="117"/>
      <c r="K29" s="117"/>
      <c r="L29" s="117"/>
      <c r="M29" s="117"/>
      <c r="N29" s="19"/>
    </row>
    <row r="30" spans="1:15" ht="15.6" x14ac:dyDescent="0.3">
      <c r="A30" s="25"/>
      <c r="B30" s="26"/>
      <c r="C30" s="26"/>
      <c r="N30" s="19"/>
    </row>
    <row r="31" spans="1:15" ht="22.8" customHeight="1" x14ac:dyDescent="0.4">
      <c r="A31" s="115" t="s">
        <v>32</v>
      </c>
      <c r="B31" s="115"/>
      <c r="C31" s="115"/>
      <c r="D31" s="115"/>
      <c r="E31" s="115"/>
      <c r="F31" s="115"/>
      <c r="G31" s="115"/>
      <c r="H31" s="115"/>
      <c r="I31" s="115"/>
      <c r="J31" s="115"/>
      <c r="K31" s="115"/>
      <c r="L31" s="115"/>
      <c r="M31" s="115"/>
      <c r="N31" s="19"/>
    </row>
    <row r="32" spans="1:15" ht="57.6" x14ac:dyDescent="0.3">
      <c r="A32" s="75" t="s">
        <v>41</v>
      </c>
      <c r="B32" s="75" t="s">
        <v>60</v>
      </c>
      <c r="C32" s="75" t="s">
        <v>71</v>
      </c>
      <c r="D32" s="75" t="s">
        <v>61</v>
      </c>
      <c r="E32" s="75" t="s">
        <v>67</v>
      </c>
      <c r="F32" s="76" t="s">
        <v>63</v>
      </c>
      <c r="G32" s="76" t="s">
        <v>64</v>
      </c>
      <c r="H32" s="76" t="s">
        <v>66</v>
      </c>
      <c r="I32" s="75" t="s">
        <v>74</v>
      </c>
      <c r="J32" s="76" t="s">
        <v>73</v>
      </c>
      <c r="K32" s="76" t="s">
        <v>68</v>
      </c>
      <c r="L32" s="76" t="s">
        <v>69</v>
      </c>
      <c r="M32" s="76" t="s">
        <v>70</v>
      </c>
      <c r="N32" s="72" t="s">
        <v>62</v>
      </c>
    </row>
    <row r="33" spans="1:14" x14ac:dyDescent="0.3">
      <c r="A33" s="22" t="s">
        <v>34</v>
      </c>
      <c r="B33" s="22"/>
      <c r="C33" s="22"/>
      <c r="D33" s="22"/>
      <c r="E33" s="27"/>
      <c r="F33" s="30">
        <f>E33*(100%-$E$7)</f>
        <v>0</v>
      </c>
      <c r="G33" s="30">
        <f>F33*D33</f>
        <v>0</v>
      </c>
      <c r="H33" s="30" t="e">
        <f>IF($G$23-G33&lt;0, 0, $G$23-G33)</f>
        <v>#DIV/0!</v>
      </c>
      <c r="I33" s="82"/>
      <c r="J33" s="30">
        <f>G33+I33</f>
        <v>0</v>
      </c>
      <c r="K33" s="30">
        <f>C33*G33</f>
        <v>0</v>
      </c>
      <c r="L33" s="30">
        <f>C33*I33</f>
        <v>0</v>
      </c>
      <c r="M33" s="78">
        <f>K33+L33</f>
        <v>0</v>
      </c>
    </row>
    <row r="34" spans="1:14" x14ac:dyDescent="0.3">
      <c r="A34" s="22" t="s">
        <v>33</v>
      </c>
      <c r="B34" s="22"/>
      <c r="C34" s="22"/>
      <c r="D34" s="22"/>
      <c r="E34" s="27"/>
      <c r="F34" s="30">
        <f>E34*(100%-$E$7)</f>
        <v>0</v>
      </c>
      <c r="G34" s="30">
        <f>F34*D34</f>
        <v>0</v>
      </c>
      <c r="H34" s="30" t="e">
        <f t="shared" ref="H34:H47" si="0">IF($G$23-G34&lt;0, 0, $G$23-G34)</f>
        <v>#DIV/0!</v>
      </c>
      <c r="I34" s="82"/>
      <c r="J34" s="30">
        <f t="shared" ref="J34:J47" si="1">G34+I34</f>
        <v>0</v>
      </c>
      <c r="K34" s="30">
        <f t="shared" ref="K34:K47" si="2">C34*G34</f>
        <v>0</v>
      </c>
      <c r="L34" s="30">
        <f t="shared" ref="L34:L47" si="3">C34*I34</f>
        <v>0</v>
      </c>
      <c r="M34" s="78">
        <f t="shared" ref="M34:M47" si="4">K34+L34</f>
        <v>0</v>
      </c>
    </row>
    <row r="35" spans="1:14" x14ac:dyDescent="0.3">
      <c r="A35" s="22" t="s">
        <v>33</v>
      </c>
      <c r="B35" s="22"/>
      <c r="C35" s="22"/>
      <c r="D35" s="22"/>
      <c r="E35" s="27"/>
      <c r="F35" s="30">
        <f t="shared" ref="F35:F47" si="5">E35*(100%-$E$7)</f>
        <v>0</v>
      </c>
      <c r="G35" s="30">
        <f>F35*D35</f>
        <v>0</v>
      </c>
      <c r="H35" s="30" t="e">
        <f t="shared" si="0"/>
        <v>#DIV/0!</v>
      </c>
      <c r="I35" s="82"/>
      <c r="J35" s="30">
        <f t="shared" si="1"/>
        <v>0</v>
      </c>
      <c r="K35" s="30">
        <f t="shared" si="2"/>
        <v>0</v>
      </c>
      <c r="L35" s="30">
        <f t="shared" si="3"/>
        <v>0</v>
      </c>
      <c r="M35" s="78">
        <f t="shared" si="4"/>
        <v>0</v>
      </c>
    </row>
    <row r="36" spans="1:14" x14ac:dyDescent="0.3">
      <c r="A36" s="22" t="s">
        <v>45</v>
      </c>
      <c r="B36" s="22"/>
      <c r="C36" s="22"/>
      <c r="D36" s="22"/>
      <c r="E36" s="27"/>
      <c r="F36" s="30">
        <f>E36*(100%-$E$7)</f>
        <v>0</v>
      </c>
      <c r="G36" s="30">
        <f t="shared" ref="G36:G47" si="6">F36*D36</f>
        <v>0</v>
      </c>
      <c r="H36" s="30" t="e">
        <f t="shared" si="0"/>
        <v>#DIV/0!</v>
      </c>
      <c r="I36" s="82"/>
      <c r="J36" s="30">
        <f t="shared" si="1"/>
        <v>0</v>
      </c>
      <c r="K36" s="30">
        <f t="shared" si="2"/>
        <v>0</v>
      </c>
      <c r="L36" s="30">
        <f t="shared" si="3"/>
        <v>0</v>
      </c>
      <c r="M36" s="78">
        <f t="shared" si="4"/>
        <v>0</v>
      </c>
    </row>
    <row r="37" spans="1:14" x14ac:dyDescent="0.3">
      <c r="A37" s="22" t="s">
        <v>45</v>
      </c>
      <c r="B37" s="22"/>
      <c r="C37" s="22"/>
      <c r="D37" s="22"/>
      <c r="E37" s="27"/>
      <c r="F37" s="30">
        <f t="shared" si="5"/>
        <v>0</v>
      </c>
      <c r="G37" s="30">
        <f t="shared" si="6"/>
        <v>0</v>
      </c>
      <c r="H37" s="30" t="e">
        <f t="shared" si="0"/>
        <v>#DIV/0!</v>
      </c>
      <c r="I37" s="82"/>
      <c r="J37" s="30">
        <f t="shared" si="1"/>
        <v>0</v>
      </c>
      <c r="K37" s="30">
        <f t="shared" si="2"/>
        <v>0</v>
      </c>
      <c r="L37" s="30">
        <f t="shared" si="3"/>
        <v>0</v>
      </c>
      <c r="M37" s="78">
        <f t="shared" si="4"/>
        <v>0</v>
      </c>
    </row>
    <row r="38" spans="1:14" x14ac:dyDescent="0.3">
      <c r="A38" s="22" t="s">
        <v>39</v>
      </c>
      <c r="B38" s="22"/>
      <c r="C38" s="22"/>
      <c r="D38" s="22"/>
      <c r="E38" s="27"/>
      <c r="F38" s="30">
        <f t="shared" si="5"/>
        <v>0</v>
      </c>
      <c r="G38" s="30">
        <f t="shared" si="6"/>
        <v>0</v>
      </c>
      <c r="H38" s="30" t="e">
        <f t="shared" si="0"/>
        <v>#DIV/0!</v>
      </c>
      <c r="I38" s="82"/>
      <c r="J38" s="30">
        <f t="shared" si="1"/>
        <v>0</v>
      </c>
      <c r="K38" s="30">
        <f t="shared" si="2"/>
        <v>0</v>
      </c>
      <c r="L38" s="30">
        <f t="shared" si="3"/>
        <v>0</v>
      </c>
      <c r="M38" s="78">
        <f t="shared" si="4"/>
        <v>0</v>
      </c>
    </row>
    <row r="39" spans="1:14" x14ac:dyDescent="0.3">
      <c r="A39" s="22"/>
      <c r="B39" s="22"/>
      <c r="C39" s="22"/>
      <c r="D39" s="22"/>
      <c r="E39" s="27"/>
      <c r="F39" s="30">
        <f t="shared" si="5"/>
        <v>0</v>
      </c>
      <c r="G39" s="30">
        <f t="shared" si="6"/>
        <v>0</v>
      </c>
      <c r="H39" s="30" t="e">
        <f>IF($G$23-G39&lt;0, 0, $G$23-G39)</f>
        <v>#DIV/0!</v>
      </c>
      <c r="I39" s="82"/>
      <c r="J39" s="30">
        <f t="shared" si="1"/>
        <v>0</v>
      </c>
      <c r="K39" s="30">
        <f t="shared" si="2"/>
        <v>0</v>
      </c>
      <c r="L39" s="30">
        <f t="shared" si="3"/>
        <v>0</v>
      </c>
      <c r="M39" s="78">
        <f t="shared" si="4"/>
        <v>0</v>
      </c>
    </row>
    <row r="40" spans="1:14" x14ac:dyDescent="0.3">
      <c r="A40" s="22"/>
      <c r="B40" s="22"/>
      <c r="C40" s="22"/>
      <c r="D40" s="22"/>
      <c r="E40" s="27"/>
      <c r="F40" s="30">
        <f t="shared" si="5"/>
        <v>0</v>
      </c>
      <c r="G40" s="30">
        <f t="shared" si="6"/>
        <v>0</v>
      </c>
      <c r="H40" s="30" t="e">
        <f t="shared" si="0"/>
        <v>#DIV/0!</v>
      </c>
      <c r="I40" s="82"/>
      <c r="J40" s="30">
        <f t="shared" si="1"/>
        <v>0</v>
      </c>
      <c r="K40" s="30">
        <f t="shared" si="2"/>
        <v>0</v>
      </c>
      <c r="L40" s="30">
        <f t="shared" si="3"/>
        <v>0</v>
      </c>
      <c r="M40" s="78">
        <f t="shared" si="4"/>
        <v>0</v>
      </c>
    </row>
    <row r="41" spans="1:14" x14ac:dyDescent="0.3">
      <c r="A41" s="22"/>
      <c r="B41" s="22"/>
      <c r="C41" s="22"/>
      <c r="D41" s="22"/>
      <c r="E41" s="27"/>
      <c r="F41" s="30">
        <f t="shared" si="5"/>
        <v>0</v>
      </c>
      <c r="G41" s="30">
        <f t="shared" si="6"/>
        <v>0</v>
      </c>
      <c r="H41" s="30" t="e">
        <f t="shared" si="0"/>
        <v>#DIV/0!</v>
      </c>
      <c r="I41" s="82"/>
      <c r="J41" s="30">
        <f t="shared" si="1"/>
        <v>0</v>
      </c>
      <c r="K41" s="30">
        <f t="shared" si="2"/>
        <v>0</v>
      </c>
      <c r="L41" s="30">
        <f t="shared" si="3"/>
        <v>0</v>
      </c>
      <c r="M41" s="78">
        <f t="shared" si="4"/>
        <v>0</v>
      </c>
    </row>
    <row r="42" spans="1:14" x14ac:dyDescent="0.3">
      <c r="A42" s="22"/>
      <c r="B42" s="22"/>
      <c r="C42" s="22"/>
      <c r="D42" s="22"/>
      <c r="E42" s="27"/>
      <c r="F42" s="30">
        <f t="shared" si="5"/>
        <v>0</v>
      </c>
      <c r="G42" s="30">
        <f t="shared" si="6"/>
        <v>0</v>
      </c>
      <c r="H42" s="30" t="e">
        <f t="shared" si="0"/>
        <v>#DIV/0!</v>
      </c>
      <c r="I42" s="82"/>
      <c r="J42" s="30">
        <f t="shared" si="1"/>
        <v>0</v>
      </c>
      <c r="K42" s="30">
        <f t="shared" si="2"/>
        <v>0</v>
      </c>
      <c r="L42" s="30">
        <f t="shared" si="3"/>
        <v>0</v>
      </c>
      <c r="M42" s="78">
        <f t="shared" si="4"/>
        <v>0</v>
      </c>
    </row>
    <row r="43" spans="1:14" x14ac:dyDescent="0.3">
      <c r="A43" s="22"/>
      <c r="B43" s="22"/>
      <c r="C43" s="22"/>
      <c r="D43" s="22"/>
      <c r="E43" s="27"/>
      <c r="F43" s="30">
        <f t="shared" si="5"/>
        <v>0</v>
      </c>
      <c r="G43" s="30">
        <f t="shared" si="6"/>
        <v>0</v>
      </c>
      <c r="H43" s="30" t="e">
        <f t="shared" si="0"/>
        <v>#DIV/0!</v>
      </c>
      <c r="I43" s="82"/>
      <c r="J43" s="30">
        <f t="shared" si="1"/>
        <v>0</v>
      </c>
      <c r="K43" s="30">
        <f t="shared" si="2"/>
        <v>0</v>
      </c>
      <c r="L43" s="30">
        <f t="shared" si="3"/>
        <v>0</v>
      </c>
      <c r="M43" s="78">
        <f t="shared" si="4"/>
        <v>0</v>
      </c>
    </row>
    <row r="44" spans="1:14" x14ac:dyDescent="0.3">
      <c r="A44" s="22"/>
      <c r="B44" s="22"/>
      <c r="C44" s="22"/>
      <c r="D44" s="22"/>
      <c r="E44" s="27"/>
      <c r="F44" s="30">
        <f t="shared" si="5"/>
        <v>0</v>
      </c>
      <c r="G44" s="30">
        <f t="shared" si="6"/>
        <v>0</v>
      </c>
      <c r="H44" s="30" t="e">
        <f t="shared" si="0"/>
        <v>#DIV/0!</v>
      </c>
      <c r="I44" s="82"/>
      <c r="J44" s="30">
        <f t="shared" si="1"/>
        <v>0</v>
      </c>
      <c r="K44" s="30">
        <f t="shared" si="2"/>
        <v>0</v>
      </c>
      <c r="L44" s="30">
        <f t="shared" si="3"/>
        <v>0</v>
      </c>
      <c r="M44" s="78">
        <f t="shared" si="4"/>
        <v>0</v>
      </c>
    </row>
    <row r="45" spans="1:14" x14ac:dyDescent="0.3">
      <c r="A45" s="22"/>
      <c r="B45" s="22"/>
      <c r="C45" s="22"/>
      <c r="D45" s="22"/>
      <c r="E45" s="27"/>
      <c r="F45" s="30">
        <f t="shared" si="5"/>
        <v>0</v>
      </c>
      <c r="G45" s="30">
        <f t="shared" si="6"/>
        <v>0</v>
      </c>
      <c r="H45" s="30" t="e">
        <f t="shared" si="0"/>
        <v>#DIV/0!</v>
      </c>
      <c r="I45" s="82"/>
      <c r="J45" s="30">
        <f t="shared" si="1"/>
        <v>0</v>
      </c>
      <c r="K45" s="30">
        <f t="shared" si="2"/>
        <v>0</v>
      </c>
      <c r="L45" s="30">
        <f t="shared" si="3"/>
        <v>0</v>
      </c>
      <c r="M45" s="78">
        <f t="shared" si="4"/>
        <v>0</v>
      </c>
    </row>
    <row r="46" spans="1:14" x14ac:dyDescent="0.3">
      <c r="A46" s="22"/>
      <c r="B46" s="22"/>
      <c r="C46" s="22"/>
      <c r="D46" s="22"/>
      <c r="E46" s="27"/>
      <c r="F46" s="30">
        <f t="shared" si="5"/>
        <v>0</v>
      </c>
      <c r="G46" s="30">
        <f t="shared" si="6"/>
        <v>0</v>
      </c>
      <c r="H46" s="30" t="e">
        <f t="shared" si="0"/>
        <v>#DIV/0!</v>
      </c>
      <c r="I46" s="82"/>
      <c r="J46" s="30">
        <f t="shared" si="1"/>
        <v>0</v>
      </c>
      <c r="K46" s="30">
        <f t="shared" si="2"/>
        <v>0</v>
      </c>
      <c r="L46" s="30">
        <f t="shared" si="3"/>
        <v>0</v>
      </c>
      <c r="M46" s="78">
        <f t="shared" si="4"/>
        <v>0</v>
      </c>
    </row>
    <row r="47" spans="1:14" x14ac:dyDescent="0.3">
      <c r="A47" s="22"/>
      <c r="B47" s="22"/>
      <c r="C47" s="22"/>
      <c r="D47" s="22"/>
      <c r="E47" s="27"/>
      <c r="F47" s="30">
        <f t="shared" si="5"/>
        <v>0</v>
      </c>
      <c r="G47" s="30">
        <f t="shared" si="6"/>
        <v>0</v>
      </c>
      <c r="H47" s="30" t="e">
        <f t="shared" si="0"/>
        <v>#DIV/0!</v>
      </c>
      <c r="I47" s="82"/>
      <c r="J47" s="30">
        <f t="shared" si="1"/>
        <v>0</v>
      </c>
      <c r="K47" s="30">
        <f t="shared" si="2"/>
        <v>0</v>
      </c>
      <c r="L47" s="30">
        <f t="shared" si="3"/>
        <v>0</v>
      </c>
      <c r="M47" s="78">
        <f t="shared" si="4"/>
        <v>0</v>
      </c>
    </row>
    <row r="48" spans="1:14" x14ac:dyDescent="0.3">
      <c r="F48" s="28"/>
      <c r="G48" s="28"/>
      <c r="H48" s="28"/>
      <c r="I48" s="28"/>
      <c r="J48" s="28"/>
      <c r="K48" s="28"/>
      <c r="L48" s="28"/>
      <c r="M48" s="28"/>
      <c r="N48" s="19"/>
    </row>
    <row r="49" spans="1:14" x14ac:dyDescent="0.3">
      <c r="N49" s="19"/>
    </row>
    <row r="50" spans="1:14" x14ac:dyDescent="0.3">
      <c r="N50" s="19"/>
    </row>
    <row r="51" spans="1:14" ht="21" x14ac:dyDescent="0.4">
      <c r="A51" s="115" t="s">
        <v>38</v>
      </c>
      <c r="B51" s="115"/>
      <c r="C51" s="115"/>
      <c r="D51" s="115"/>
      <c r="E51" s="115"/>
      <c r="F51" s="115"/>
      <c r="G51" s="115"/>
      <c r="H51" s="115"/>
      <c r="I51" s="115"/>
      <c r="J51" s="115"/>
      <c r="K51" s="115"/>
      <c r="L51" s="115"/>
      <c r="M51" s="115"/>
      <c r="N51" s="19"/>
    </row>
    <row r="52" spans="1:14" ht="57.6" x14ac:dyDescent="0.3">
      <c r="A52" s="75" t="s">
        <v>41</v>
      </c>
      <c r="B52" s="75" t="s">
        <v>60</v>
      </c>
      <c r="C52" s="75" t="s">
        <v>71</v>
      </c>
      <c r="D52" s="75" t="s">
        <v>61</v>
      </c>
      <c r="E52" s="75" t="s">
        <v>67</v>
      </c>
      <c r="F52" s="76" t="s">
        <v>72</v>
      </c>
      <c r="G52" s="76" t="s">
        <v>64</v>
      </c>
      <c r="H52" s="76" t="s">
        <v>66</v>
      </c>
      <c r="I52" s="75" t="s">
        <v>65</v>
      </c>
      <c r="J52" s="76" t="s">
        <v>73</v>
      </c>
      <c r="K52" s="76" t="s">
        <v>68</v>
      </c>
      <c r="L52" s="76" t="s">
        <v>69</v>
      </c>
      <c r="M52" s="76" t="s">
        <v>70</v>
      </c>
    </row>
    <row r="53" spans="1:14" x14ac:dyDescent="0.3">
      <c r="A53" s="22" t="s">
        <v>34</v>
      </c>
      <c r="B53" s="22"/>
      <c r="C53" s="22"/>
      <c r="D53" s="22"/>
      <c r="E53" s="27"/>
      <c r="F53" s="30">
        <f>IF(A53="Bachelor", E53*(100%-$E$7)*$E$9, E53*(100%-$E$7))</f>
        <v>0</v>
      </c>
      <c r="G53" s="30">
        <f>F53*D53</f>
        <v>0</v>
      </c>
      <c r="H53" s="30" t="e">
        <f>IF($G$23-G53&lt;0, 0, $G$23-G53)</f>
        <v>#DIV/0!</v>
      </c>
      <c r="I53" s="82"/>
      <c r="J53" s="30">
        <f>G53+I53</f>
        <v>0</v>
      </c>
      <c r="K53" s="30">
        <f>C53*G53</f>
        <v>0</v>
      </c>
      <c r="L53" s="30">
        <f>C53*I53</f>
        <v>0</v>
      </c>
      <c r="M53" s="78">
        <f>K53+L53</f>
        <v>0</v>
      </c>
    </row>
    <row r="54" spans="1:14" x14ac:dyDescent="0.3">
      <c r="A54" s="22" t="s">
        <v>33</v>
      </c>
      <c r="B54" s="22"/>
      <c r="C54" s="22"/>
      <c r="D54" s="22"/>
      <c r="E54" s="27"/>
      <c r="F54" s="30">
        <f t="shared" ref="F54:F67" si="7">IF(A54="Bachelor", E54*(100%-$E$7)*$E$9, E54*(100%-$E$7))</f>
        <v>0</v>
      </c>
      <c r="G54" s="30">
        <f t="shared" ref="G54:G67" si="8">F54*D54</f>
        <v>0</v>
      </c>
      <c r="H54" s="30" t="e">
        <f t="shared" ref="H54:H66" si="9">IF($G$23-G54&lt;0, 0, $G$23-G54)</f>
        <v>#DIV/0!</v>
      </c>
      <c r="I54" s="82"/>
      <c r="J54" s="30">
        <f t="shared" ref="J54:J67" si="10">G54+I54</f>
        <v>0</v>
      </c>
      <c r="K54" s="30">
        <f t="shared" ref="K54:K67" si="11">C54*G54</f>
        <v>0</v>
      </c>
      <c r="L54" s="30">
        <f>C54*I54</f>
        <v>0</v>
      </c>
      <c r="M54" s="78">
        <f t="shared" ref="M54:M67" si="12">K54+L54</f>
        <v>0</v>
      </c>
    </row>
    <row r="55" spans="1:14" x14ac:dyDescent="0.3">
      <c r="A55" s="22" t="s">
        <v>45</v>
      </c>
      <c r="B55" s="22"/>
      <c r="C55" s="22"/>
      <c r="D55" s="22"/>
      <c r="E55" s="27"/>
      <c r="F55" s="30">
        <f t="shared" si="7"/>
        <v>0</v>
      </c>
      <c r="G55" s="30">
        <f t="shared" si="8"/>
        <v>0</v>
      </c>
      <c r="H55" s="30" t="e">
        <f t="shared" si="9"/>
        <v>#DIV/0!</v>
      </c>
      <c r="I55" s="82"/>
      <c r="J55" s="30">
        <f t="shared" si="10"/>
        <v>0</v>
      </c>
      <c r="K55" s="30">
        <f t="shared" si="11"/>
        <v>0</v>
      </c>
      <c r="L55" s="30">
        <f t="shared" ref="L55:L67" si="13">C55*I55</f>
        <v>0</v>
      </c>
      <c r="M55" s="78">
        <f t="shared" si="12"/>
        <v>0</v>
      </c>
    </row>
    <row r="56" spans="1:14" x14ac:dyDescent="0.3">
      <c r="A56" s="22" t="s">
        <v>39</v>
      </c>
      <c r="B56" s="22"/>
      <c r="C56" s="22"/>
      <c r="D56" s="22"/>
      <c r="E56" s="27"/>
      <c r="F56" s="30">
        <f t="shared" si="7"/>
        <v>0</v>
      </c>
      <c r="G56" s="30">
        <f t="shared" si="8"/>
        <v>0</v>
      </c>
      <c r="H56" s="30" t="e">
        <f t="shared" si="9"/>
        <v>#DIV/0!</v>
      </c>
      <c r="I56" s="82"/>
      <c r="J56" s="30">
        <f t="shared" si="10"/>
        <v>0</v>
      </c>
      <c r="K56" s="30">
        <f t="shared" si="11"/>
        <v>0</v>
      </c>
      <c r="L56" s="30">
        <f t="shared" si="13"/>
        <v>0</v>
      </c>
      <c r="M56" s="78">
        <f t="shared" si="12"/>
        <v>0</v>
      </c>
    </row>
    <row r="57" spans="1:14" x14ac:dyDescent="0.3">
      <c r="A57" s="22"/>
      <c r="B57" s="22"/>
      <c r="C57" s="22"/>
      <c r="D57" s="22"/>
      <c r="E57" s="27"/>
      <c r="F57" s="30">
        <f t="shared" si="7"/>
        <v>0</v>
      </c>
      <c r="G57" s="30">
        <f t="shared" si="8"/>
        <v>0</v>
      </c>
      <c r="H57" s="30" t="e">
        <f t="shared" si="9"/>
        <v>#DIV/0!</v>
      </c>
      <c r="I57" s="82"/>
      <c r="J57" s="30">
        <f t="shared" si="10"/>
        <v>0</v>
      </c>
      <c r="K57" s="30">
        <f t="shared" si="11"/>
        <v>0</v>
      </c>
      <c r="L57" s="30">
        <f t="shared" si="13"/>
        <v>0</v>
      </c>
      <c r="M57" s="78">
        <f t="shared" si="12"/>
        <v>0</v>
      </c>
    </row>
    <row r="58" spans="1:14" x14ac:dyDescent="0.3">
      <c r="A58" s="22"/>
      <c r="B58" s="22"/>
      <c r="C58" s="22"/>
      <c r="D58" s="22"/>
      <c r="E58" s="27"/>
      <c r="F58" s="30">
        <f t="shared" si="7"/>
        <v>0</v>
      </c>
      <c r="G58" s="30">
        <f t="shared" si="8"/>
        <v>0</v>
      </c>
      <c r="H58" s="30" t="e">
        <f t="shared" si="9"/>
        <v>#DIV/0!</v>
      </c>
      <c r="I58" s="82"/>
      <c r="J58" s="30">
        <f t="shared" si="10"/>
        <v>0</v>
      </c>
      <c r="K58" s="30">
        <f t="shared" si="11"/>
        <v>0</v>
      </c>
      <c r="L58" s="30">
        <f t="shared" si="13"/>
        <v>0</v>
      </c>
      <c r="M58" s="78">
        <f t="shared" si="12"/>
        <v>0</v>
      </c>
    </row>
    <row r="59" spans="1:14" x14ac:dyDescent="0.3">
      <c r="A59" s="22"/>
      <c r="B59" s="22"/>
      <c r="C59" s="22"/>
      <c r="D59" s="22"/>
      <c r="E59" s="27"/>
      <c r="F59" s="30">
        <f t="shared" si="7"/>
        <v>0</v>
      </c>
      <c r="G59" s="30">
        <f t="shared" si="8"/>
        <v>0</v>
      </c>
      <c r="H59" s="30" t="e">
        <f t="shared" si="9"/>
        <v>#DIV/0!</v>
      </c>
      <c r="I59" s="82"/>
      <c r="J59" s="30">
        <f t="shared" si="10"/>
        <v>0</v>
      </c>
      <c r="K59" s="30">
        <f t="shared" si="11"/>
        <v>0</v>
      </c>
      <c r="L59" s="30">
        <f t="shared" si="13"/>
        <v>0</v>
      </c>
      <c r="M59" s="78">
        <f t="shared" si="12"/>
        <v>0</v>
      </c>
    </row>
    <row r="60" spans="1:14" x14ac:dyDescent="0.3">
      <c r="A60" s="22"/>
      <c r="B60" s="22"/>
      <c r="C60" s="22"/>
      <c r="D60" s="22"/>
      <c r="E60" s="27"/>
      <c r="F60" s="30">
        <f t="shared" si="7"/>
        <v>0</v>
      </c>
      <c r="G60" s="30">
        <f t="shared" si="8"/>
        <v>0</v>
      </c>
      <c r="H60" s="30" t="e">
        <f t="shared" si="9"/>
        <v>#DIV/0!</v>
      </c>
      <c r="I60" s="82"/>
      <c r="J60" s="30">
        <f t="shared" si="10"/>
        <v>0</v>
      </c>
      <c r="K60" s="30">
        <f t="shared" si="11"/>
        <v>0</v>
      </c>
      <c r="L60" s="30">
        <f t="shared" si="13"/>
        <v>0</v>
      </c>
      <c r="M60" s="78">
        <f t="shared" si="12"/>
        <v>0</v>
      </c>
    </row>
    <row r="61" spans="1:14" x14ac:dyDescent="0.3">
      <c r="A61" s="22"/>
      <c r="B61" s="22"/>
      <c r="C61" s="22"/>
      <c r="D61" s="22"/>
      <c r="E61" s="27"/>
      <c r="F61" s="30">
        <f t="shared" si="7"/>
        <v>0</v>
      </c>
      <c r="G61" s="30">
        <f t="shared" si="8"/>
        <v>0</v>
      </c>
      <c r="H61" s="30" t="e">
        <f t="shared" si="9"/>
        <v>#DIV/0!</v>
      </c>
      <c r="I61" s="82"/>
      <c r="J61" s="30">
        <f t="shared" si="10"/>
        <v>0</v>
      </c>
      <c r="K61" s="30">
        <f t="shared" si="11"/>
        <v>0</v>
      </c>
      <c r="L61" s="30">
        <f t="shared" si="13"/>
        <v>0</v>
      </c>
      <c r="M61" s="78">
        <f t="shared" si="12"/>
        <v>0</v>
      </c>
    </row>
    <row r="62" spans="1:14" x14ac:dyDescent="0.3">
      <c r="A62" s="22"/>
      <c r="B62" s="22"/>
      <c r="C62" s="22"/>
      <c r="D62" s="22"/>
      <c r="E62" s="27"/>
      <c r="F62" s="30">
        <f t="shared" si="7"/>
        <v>0</v>
      </c>
      <c r="G62" s="30">
        <f t="shared" si="8"/>
        <v>0</v>
      </c>
      <c r="H62" s="30" t="e">
        <f t="shared" si="9"/>
        <v>#DIV/0!</v>
      </c>
      <c r="I62" s="82"/>
      <c r="J62" s="30">
        <f t="shared" si="10"/>
        <v>0</v>
      </c>
      <c r="K62" s="30">
        <f t="shared" si="11"/>
        <v>0</v>
      </c>
      <c r="L62" s="30">
        <f t="shared" si="13"/>
        <v>0</v>
      </c>
      <c r="M62" s="78">
        <f t="shared" si="12"/>
        <v>0</v>
      </c>
    </row>
    <row r="63" spans="1:14" x14ac:dyDescent="0.3">
      <c r="A63" s="22"/>
      <c r="B63" s="22"/>
      <c r="C63" s="22"/>
      <c r="D63" s="22"/>
      <c r="E63" s="27"/>
      <c r="F63" s="30">
        <f t="shared" si="7"/>
        <v>0</v>
      </c>
      <c r="G63" s="30">
        <f t="shared" si="8"/>
        <v>0</v>
      </c>
      <c r="H63" s="30" t="e">
        <f t="shared" si="9"/>
        <v>#DIV/0!</v>
      </c>
      <c r="I63" s="82"/>
      <c r="J63" s="30">
        <f t="shared" si="10"/>
        <v>0</v>
      </c>
      <c r="K63" s="30">
        <f t="shared" si="11"/>
        <v>0</v>
      </c>
      <c r="L63" s="30">
        <f t="shared" si="13"/>
        <v>0</v>
      </c>
      <c r="M63" s="78">
        <f t="shared" si="12"/>
        <v>0</v>
      </c>
    </row>
    <row r="64" spans="1:14" x14ac:dyDescent="0.3">
      <c r="A64" s="22"/>
      <c r="B64" s="22"/>
      <c r="C64" s="22"/>
      <c r="D64" s="22"/>
      <c r="E64" s="27"/>
      <c r="F64" s="30">
        <f t="shared" si="7"/>
        <v>0</v>
      </c>
      <c r="G64" s="30">
        <f t="shared" si="8"/>
        <v>0</v>
      </c>
      <c r="H64" s="30" t="e">
        <f t="shared" si="9"/>
        <v>#DIV/0!</v>
      </c>
      <c r="I64" s="82"/>
      <c r="J64" s="30">
        <f t="shared" si="10"/>
        <v>0</v>
      </c>
      <c r="K64" s="30">
        <f t="shared" si="11"/>
        <v>0</v>
      </c>
      <c r="L64" s="30">
        <f t="shared" si="13"/>
        <v>0</v>
      </c>
      <c r="M64" s="78">
        <f t="shared" si="12"/>
        <v>0</v>
      </c>
    </row>
    <row r="65" spans="1:14" x14ac:dyDescent="0.3">
      <c r="A65" s="22"/>
      <c r="B65" s="22"/>
      <c r="C65" s="22"/>
      <c r="D65" s="22"/>
      <c r="E65" s="27"/>
      <c r="F65" s="30">
        <f t="shared" si="7"/>
        <v>0</v>
      </c>
      <c r="G65" s="30">
        <f t="shared" si="8"/>
        <v>0</v>
      </c>
      <c r="H65" s="30" t="e">
        <f t="shared" si="9"/>
        <v>#DIV/0!</v>
      </c>
      <c r="I65" s="82"/>
      <c r="J65" s="30">
        <f t="shared" si="10"/>
        <v>0</v>
      </c>
      <c r="K65" s="30">
        <f t="shared" si="11"/>
        <v>0</v>
      </c>
      <c r="L65" s="30">
        <f t="shared" si="13"/>
        <v>0</v>
      </c>
      <c r="M65" s="78">
        <f t="shared" si="12"/>
        <v>0</v>
      </c>
    </row>
    <row r="66" spans="1:14" x14ac:dyDescent="0.3">
      <c r="A66" s="22"/>
      <c r="B66" s="22"/>
      <c r="C66" s="22"/>
      <c r="D66" s="22"/>
      <c r="E66" s="27"/>
      <c r="F66" s="30">
        <f t="shared" si="7"/>
        <v>0</v>
      </c>
      <c r="G66" s="30">
        <f t="shared" si="8"/>
        <v>0</v>
      </c>
      <c r="H66" s="30" t="e">
        <f t="shared" si="9"/>
        <v>#DIV/0!</v>
      </c>
      <c r="I66" s="82"/>
      <c r="J66" s="30">
        <f t="shared" si="10"/>
        <v>0</v>
      </c>
      <c r="K66" s="30">
        <f t="shared" si="11"/>
        <v>0</v>
      </c>
      <c r="L66" s="30">
        <f t="shared" si="13"/>
        <v>0</v>
      </c>
      <c r="M66" s="78">
        <f t="shared" si="12"/>
        <v>0</v>
      </c>
    </row>
    <row r="67" spans="1:14" x14ac:dyDescent="0.3">
      <c r="A67" s="22"/>
      <c r="B67" s="22"/>
      <c r="C67" s="22"/>
      <c r="D67" s="22"/>
      <c r="E67" s="27"/>
      <c r="F67" s="30">
        <f t="shared" si="7"/>
        <v>0</v>
      </c>
      <c r="G67" s="30">
        <f t="shared" si="8"/>
        <v>0</v>
      </c>
      <c r="H67" s="30" t="e">
        <f>IF($G$23-G67&lt;0, 0, $G$23-G67)</f>
        <v>#DIV/0!</v>
      </c>
      <c r="I67" s="82"/>
      <c r="J67" s="30">
        <f t="shared" si="10"/>
        <v>0</v>
      </c>
      <c r="K67" s="30">
        <f t="shared" si="11"/>
        <v>0</v>
      </c>
      <c r="L67" s="30">
        <f t="shared" si="13"/>
        <v>0</v>
      </c>
      <c r="M67" s="78">
        <f t="shared" si="12"/>
        <v>0</v>
      </c>
    </row>
    <row r="68" spans="1:14" x14ac:dyDescent="0.3">
      <c r="N68" s="19"/>
    </row>
    <row r="69" spans="1:14" x14ac:dyDescent="0.3">
      <c r="N69" s="19"/>
    </row>
    <row r="70" spans="1:14" x14ac:dyDescent="0.3">
      <c r="M70" s="29"/>
    </row>
    <row r="73" spans="1:14" ht="21" x14ac:dyDescent="0.4">
      <c r="A73" s="112" t="s">
        <v>23</v>
      </c>
      <c r="B73" s="112"/>
      <c r="C73" s="112"/>
      <c r="D73" s="112"/>
      <c r="E73" s="112"/>
      <c r="F73" s="112"/>
      <c r="G73" s="112"/>
      <c r="H73" s="112"/>
      <c r="I73" s="112"/>
      <c r="J73" s="112"/>
      <c r="K73" s="112"/>
      <c r="L73" s="112"/>
      <c r="M73" s="112"/>
    </row>
    <row r="74" spans="1:14" ht="21" x14ac:dyDescent="0.4">
      <c r="A74" s="65"/>
      <c r="B74" s="65"/>
      <c r="C74" s="65"/>
      <c r="D74" s="65"/>
      <c r="E74" s="69" t="s">
        <v>54</v>
      </c>
      <c r="F74" s="65"/>
      <c r="G74" s="65"/>
      <c r="H74" s="65"/>
      <c r="I74" s="65"/>
      <c r="J74" s="65"/>
      <c r="K74" s="65"/>
      <c r="L74" s="65"/>
      <c r="M74" s="65"/>
    </row>
    <row r="75" spans="1:14" ht="19.8" customHeight="1" x14ac:dyDescent="0.3"/>
    <row r="76" spans="1:14" s="10" customFormat="1" ht="46.8" x14ac:dyDescent="0.3">
      <c r="A76" s="61" t="s">
        <v>44</v>
      </c>
      <c r="B76" s="62" t="s">
        <v>35</v>
      </c>
      <c r="C76" s="63" t="s">
        <v>48</v>
      </c>
      <c r="D76" s="61"/>
      <c r="E76" s="61" t="s">
        <v>47</v>
      </c>
      <c r="F76" s="62" t="s">
        <v>35</v>
      </c>
      <c r="G76" s="63" t="s">
        <v>48</v>
      </c>
    </row>
    <row r="77" spans="1:14" s="10" customFormat="1" ht="15.6" x14ac:dyDescent="0.3">
      <c r="B77" s="67" t="s">
        <v>34</v>
      </c>
      <c r="C77" s="68">
        <f>SUMIF(A33:A47, "Associates", M33:M47)</f>
        <v>0</v>
      </c>
      <c r="F77" s="67" t="s">
        <v>34</v>
      </c>
      <c r="G77" s="68">
        <f>SUMIF(A53:A67, "Associates", M53:M67)</f>
        <v>0</v>
      </c>
    </row>
    <row r="78" spans="1:14" s="10" customFormat="1" ht="15.6" x14ac:dyDescent="0.3">
      <c r="B78" s="67" t="s">
        <v>33</v>
      </c>
      <c r="C78" s="68">
        <f>SUMIF(A33:A47, "Bachelor", M33:M47)</f>
        <v>0</v>
      </c>
      <c r="F78" s="67" t="s">
        <v>33</v>
      </c>
      <c r="G78" s="68">
        <f>SUMIF(A53:A67, "Bachelor", M53:M67)</f>
        <v>0</v>
      </c>
    </row>
    <row r="79" spans="1:14" s="10" customFormat="1" ht="15.6" x14ac:dyDescent="0.3">
      <c r="B79" s="67" t="s">
        <v>45</v>
      </c>
      <c r="C79" s="68">
        <f>SUMIF(A33:A47, "Graduate", M33:M47)</f>
        <v>0</v>
      </c>
      <c r="F79" s="67" t="s">
        <v>45</v>
      </c>
      <c r="G79" s="68">
        <f>SUMIF(A53:A67, "Graduate", M53:M67)</f>
        <v>0</v>
      </c>
    </row>
    <row r="80" spans="1:14" s="10" customFormat="1" ht="15.6" x14ac:dyDescent="0.3">
      <c r="B80" s="67" t="s">
        <v>46</v>
      </c>
      <c r="C80" s="68">
        <f>SUMIF(A33:A47, "Guest participant", M33:M47)</f>
        <v>0</v>
      </c>
      <c r="F80" s="67" t="s">
        <v>46</v>
      </c>
      <c r="G80" s="68">
        <f>SUMIF(A53:A67, "Guest participant", M53:M67)</f>
        <v>0</v>
      </c>
    </row>
    <row r="81" spans="1:13" s="10" customFormat="1" ht="16.2" thickBot="1" x14ac:dyDescent="0.35"/>
    <row r="82" spans="1:13" s="10" customFormat="1" ht="16.2" thickBot="1" x14ac:dyDescent="0.35">
      <c r="A82" s="12" t="s">
        <v>48</v>
      </c>
      <c r="M82" s="64">
        <f>SUM(C77:C80,G77:G80)</f>
        <v>0</v>
      </c>
    </row>
    <row r="83" spans="1:13" s="10" customFormat="1" ht="16.2" thickBot="1" x14ac:dyDescent="0.35"/>
    <row r="84" spans="1:13" s="10" customFormat="1" ht="16.2" thickBot="1" x14ac:dyDescent="0.35">
      <c r="A84" s="12" t="s">
        <v>49</v>
      </c>
      <c r="M84" s="64">
        <f>G18</f>
        <v>0</v>
      </c>
    </row>
    <row r="85" spans="1:13" ht="15" thickBot="1" x14ac:dyDescent="0.35"/>
    <row r="86" spans="1:13" ht="19.2" thickTop="1" thickBot="1" x14ac:dyDescent="0.4">
      <c r="A86" s="49" t="s">
        <v>51</v>
      </c>
      <c r="B86" s="50"/>
      <c r="C86" s="50"/>
      <c r="D86" s="51"/>
      <c r="E86" s="51"/>
      <c r="F86" s="51"/>
      <c r="G86" s="50"/>
      <c r="H86" s="80"/>
      <c r="I86" s="80"/>
      <c r="J86" s="80"/>
      <c r="K86" s="80"/>
      <c r="L86" s="81"/>
      <c r="M86" s="79">
        <f>M82+M84</f>
        <v>0</v>
      </c>
    </row>
    <row r="87" spans="1:13" ht="15.6" thickTop="1" thickBot="1" x14ac:dyDescent="0.35">
      <c r="F87" s="28"/>
      <c r="G87" s="28"/>
      <c r="H87" s="28"/>
      <c r="I87" s="28"/>
      <c r="J87" s="28"/>
      <c r="K87" s="28"/>
      <c r="L87" s="28"/>
      <c r="M87" s="28"/>
    </row>
    <row r="88" spans="1:13" ht="19.2" thickTop="1" thickBot="1" x14ac:dyDescent="0.4">
      <c r="A88" s="49" t="s">
        <v>53</v>
      </c>
      <c r="B88" s="50"/>
      <c r="C88" s="50"/>
      <c r="D88" s="51"/>
      <c r="E88" s="51"/>
      <c r="F88" s="51"/>
      <c r="G88" s="50"/>
      <c r="H88" s="80"/>
      <c r="I88" s="80"/>
      <c r="J88" s="80"/>
      <c r="K88" s="80"/>
      <c r="L88" s="81"/>
      <c r="M88" s="58">
        <f>M86-'(1) Expense Detail-Academic'!H85</f>
        <v>0</v>
      </c>
    </row>
    <row r="89" spans="1:13" ht="15" thickTop="1" x14ac:dyDescent="0.3">
      <c r="F89" s="28"/>
      <c r="G89" s="28"/>
      <c r="H89" s="28"/>
      <c r="I89" s="28"/>
      <c r="J89" s="28"/>
      <c r="K89" s="28"/>
      <c r="L89" s="28"/>
      <c r="M89" s="28"/>
    </row>
    <row r="90" spans="1:13" x14ac:dyDescent="0.3">
      <c r="F90" s="28"/>
      <c r="G90" s="28"/>
      <c r="H90" s="28"/>
      <c r="I90" s="28"/>
      <c r="J90" s="28"/>
      <c r="K90" s="28"/>
      <c r="L90" s="28"/>
      <c r="M90" s="28"/>
    </row>
    <row r="91" spans="1:13" x14ac:dyDescent="0.3">
      <c r="F91" s="28"/>
      <c r="G91" s="28"/>
      <c r="H91" s="28"/>
      <c r="I91" s="28"/>
      <c r="J91" s="28"/>
      <c r="K91" s="28"/>
      <c r="L91" s="28"/>
      <c r="M91" s="28"/>
    </row>
  </sheetData>
  <sheetProtection algorithmName="SHA-512" hashValue="TA7sJBWxd3yafnfXIXiCR95Nc63R182CcAVkvnAyZ585dYXTsYED1Q6n3eyeZOqKPQf2H+0101Wu6rGSrIZ/Gw==" saltValue="2G4A9t6kDUSH6zCH07hbpg==" spinCount="100000" sheet="1" objects="1" scenarios="1" formatCells="0"/>
  <mergeCells count="15">
    <mergeCell ref="C12:D12"/>
    <mergeCell ref="A1:M1"/>
    <mergeCell ref="A2:M2"/>
    <mergeCell ref="A73:M73"/>
    <mergeCell ref="C13:D13"/>
    <mergeCell ref="C14:D14"/>
    <mergeCell ref="C15:D15"/>
    <mergeCell ref="C16:D16"/>
    <mergeCell ref="C17:D17"/>
    <mergeCell ref="A31:M31"/>
    <mergeCell ref="A26:M26"/>
    <mergeCell ref="A27:M27"/>
    <mergeCell ref="A28:M28"/>
    <mergeCell ref="A29:M29"/>
    <mergeCell ref="A51:M51"/>
  </mergeCells>
  <dataValidations count="2">
    <dataValidation type="list" allowBlank="1" showInputMessage="1" showErrorMessage="1" error="Please Choose Level: Associates, Bachelor, Graduate, or Guest participant." sqref="A53:A67" xr:uid="{1C5E0B8C-222A-4595-87F5-C8B7BC2E5750}">
      <formula1>" , Associates, Bachelor, Graduate, Guest participant"</formula1>
    </dataValidation>
    <dataValidation type="list" allowBlank="1" showInputMessage="1" showErrorMessage="1" sqref="A33:A47" xr:uid="{6D3C385A-4C7C-4CFE-9AD3-0E4EFE023D5B}">
      <formula1>",Associates,Bachelor,Graduate,Guest participant"</formula1>
    </dataValidation>
  </dataValidations>
  <hyperlinks>
    <hyperlink ref="A29" r:id="rId1" display="https://bulletin.andrews.edu/content.php?catoid=23&amp;navoid=5545" xr:uid="{83615EE7-2101-4E23-A742-85A6C43F162B}"/>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20231CDF451247AE004DBE067D029F" ma:contentTypeVersion="4" ma:contentTypeDescription="Create a new document." ma:contentTypeScope="" ma:versionID="d745a521b3974a9df006df2d12b507fc">
  <xsd:schema xmlns:xsd="http://www.w3.org/2001/XMLSchema" xmlns:xs="http://www.w3.org/2001/XMLSchema" xmlns:p="http://schemas.microsoft.com/office/2006/metadata/properties" xmlns:ns2="3716c583-09e2-4e50-8255-62ae4f91286e" targetNamespace="http://schemas.microsoft.com/office/2006/metadata/properties" ma:root="true" ma:fieldsID="59be1fe88ebfae0ee09765a71d67cae1" ns2:_="">
    <xsd:import namespace="3716c583-09e2-4e50-8255-62ae4f9128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6c583-09e2-4e50-8255-62ae4f912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9835D0-18E3-4619-839C-720F380061AC}">
  <ds:schemaRefs>
    <ds:schemaRef ds:uri="http://schemas.microsoft.com/sharepoint/v3/contenttype/forms"/>
  </ds:schemaRefs>
</ds:datastoreItem>
</file>

<file path=customXml/itemProps2.xml><?xml version="1.0" encoding="utf-8"?>
<ds:datastoreItem xmlns:ds="http://schemas.openxmlformats.org/officeDocument/2006/customXml" ds:itemID="{6C92A27F-68AD-4BE4-851F-9892124BF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6c583-09e2-4e50-8255-62ae4f912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Expense Detail-Academic</vt:lpstr>
      <vt:lpstr>(2) Income Detail-Academic</vt:lpstr>
      <vt:lpstr>'(1) Expense Detail-Academic'!Print_Area</vt:lpstr>
    </vt:vector>
  </TitlesOfParts>
  <Manager/>
  <Company>Andrews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Deby Andvik</dc:creator>
  <cp:keywords/>
  <dc:description/>
  <cp:lastModifiedBy>Maya Wilson</cp:lastModifiedBy>
  <cp:revision/>
  <dcterms:created xsi:type="dcterms:W3CDTF">2008-10-15T16:59:54Z</dcterms:created>
  <dcterms:modified xsi:type="dcterms:W3CDTF">2026-05-14T18:14:18Z</dcterms:modified>
  <cp:category/>
  <cp:contentStatus/>
</cp:coreProperties>
</file>